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<sst xmlns="http://schemas.openxmlformats.org/spreadsheetml/2006/main" count="67" uniqueCount="60">
  <si>
    <t>当雄县2019年度精准扶贫产业项目分红资金分配表</t>
  </si>
  <si>
    <t>序号</t>
  </si>
  <si>
    <t>乡  镇</t>
  </si>
  <si>
    <t>贫困户数   （户）</t>
  </si>
  <si>
    <t>贫困人数 （人）</t>
  </si>
  <si>
    <t>人均分红（元/人）</t>
  </si>
  <si>
    <t>分红资金50%（万元）</t>
  </si>
  <si>
    <t>分红资金20%（万元）分配至项目所在单位</t>
  </si>
  <si>
    <t>各乡镇就业人数</t>
  </si>
  <si>
    <t>分红资金10%（万元）分配至就业</t>
  </si>
  <si>
    <t>分红合计（万元）</t>
  </si>
  <si>
    <t>当曲卡镇</t>
  </si>
  <si>
    <t>羊八井镇</t>
  </si>
  <si>
    <t>格达乡</t>
  </si>
  <si>
    <t>公塘乡</t>
  </si>
  <si>
    <t>龙仁乡</t>
  </si>
  <si>
    <t>纳木湖乡</t>
  </si>
  <si>
    <t>宁中乡</t>
  </si>
  <si>
    <t>乌玛乡</t>
  </si>
  <si>
    <t>全县合计</t>
  </si>
  <si>
    <t>备注：产业分红资金的20%(109.058)县级预留后作为扶贫基金。</t>
  </si>
  <si>
    <t>2018年精准扶贫产业项目分红资金汇总表</t>
  </si>
  <si>
    <t>项目所在乡镇</t>
  </si>
  <si>
    <t>项目名称</t>
  </si>
  <si>
    <t>项目总投资</t>
  </si>
  <si>
    <t>实际配套产业资金</t>
  </si>
  <si>
    <t>项目计划带动（人）</t>
  </si>
  <si>
    <t>人均     （万元）</t>
  </si>
  <si>
    <t>需上缴分红资金合计(万元）</t>
  </si>
  <si>
    <t>备注</t>
  </si>
  <si>
    <t>羊八井</t>
  </si>
  <si>
    <t>当雄县羊八井鲁登罗桑合作社搅拌站扩建项目</t>
  </si>
  <si>
    <t>当雄县羊八井镇鲁登罗桑农牧民专业合作社         维色13989010688</t>
  </si>
  <si>
    <t>羊八井甲马村利民洗衣店项目</t>
  </si>
  <si>
    <t>羊八井镇甲马村农牧民施工专业合作社 斯曲巴桑  18989002328</t>
  </si>
  <si>
    <t>羊八井桑巴萨休闲娱乐中心建设项目</t>
  </si>
  <si>
    <t>羊八井桑巴萨吉曲建材生产专业合作社  扎西旺堆  18989016663</t>
  </si>
  <si>
    <t>当曲卡</t>
  </si>
  <si>
    <t>当雄县时代建筑施工专业合作社商砼站建设项目</t>
  </si>
  <si>
    <t>当雄县时代建筑施工专业合作社       次旦多吉13989086777</t>
  </si>
  <si>
    <t>游然朵合作社酒店建设项目</t>
  </si>
  <si>
    <t>当雄县游然朵农牧民专业合作社</t>
  </si>
  <si>
    <t>当曲卡岗嘎卓姆民族服装</t>
  </si>
  <si>
    <t>岗嘎卓玛民族服装缝纫专业合作社新建项目               其美旺姆13228904525</t>
  </si>
  <si>
    <t>格达乡甲多昂旺温泉</t>
  </si>
  <si>
    <t>当雄县昂旺温泉福利度假开发有限公司                 次仁曲培              15089000034</t>
  </si>
  <si>
    <t>龙仁乡搅拌站项目</t>
  </si>
  <si>
    <t>龙仁乡长谷商砼站有限责任公司                      罗布扎西18989080096</t>
  </si>
  <si>
    <t>乌玛乡布珠民族服装</t>
  </si>
  <si>
    <t>当雄县布珠农牧民服装专业合作社                    布珠13298993008</t>
  </si>
  <si>
    <t>宁中乡特色牧场民族服装</t>
  </si>
  <si>
    <t>西藏当雄县宁中乡牧场特色产品专业合作社                       旺堆杰布                    13618907788</t>
  </si>
  <si>
    <t>宁中乡唐拉糌粑加工合作社扩建项目</t>
  </si>
  <si>
    <t>糌粑加工专业合作社            仁青                       13308981758</t>
  </si>
  <si>
    <t>当雄县</t>
  </si>
  <si>
    <t>当雄县民营砂石场整合项目</t>
  </si>
  <si>
    <t>当雄县富民国有矿业有限公司                    毛捍东                       13322581166</t>
  </si>
  <si>
    <t>纳木错圣水厂房建设项目</t>
  </si>
  <si>
    <t>当雄县净土公司            邹万明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</si>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</sst>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0.000;[Red]0.000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179" formatCode="0.000_);[Red]\(0.000\)"/>
    <numFmt numFmtId="180" formatCode="0.000_ "/>
    <numFmt numFmtId="181" formatCode="0.00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0"/>
      <name val="宋体"/>
      <charset val="134"/>
      <scheme val="major"/>
    </font>
    <font>
      <sz val="8"/>
      <name val="宋体"/>
      <charset val="134"/>
      <scheme val="major"/>
    </font>
    <font>
      <b/>
      <sz val="9"/>
      <name val="宋体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J13" sqref="J13"/>
    </sheetView>
  </sheetViews>
  <sheetFormatPr defaultColWidth="9" defaultRowHeight="13.5"/>
  <cols>
    <col min="1" max="10" width="11.625" customWidth="1"/>
    <col min="11" max="11" width="13.5583333333333" customWidth="1"/>
    <col min="13" max="15" width="12.625"/>
    <col min="16" max="16" width="9.375"/>
  </cols>
  <sheetData>
    <row r="1" ht="36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45" customHeight="1" spans="1:1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5</v>
      </c>
      <c r="J2" s="12" t="s">
        <v>9</v>
      </c>
      <c r="K2" s="12" t="s">
        <v>10</v>
      </c>
    </row>
    <row r="3" ht="37" customHeight="1" spans="1:11">
      <c r="A3" s="13">
        <v>1</v>
      </c>
      <c r="B3" s="13" t="s">
        <v>11</v>
      </c>
      <c r="C3" s="13">
        <v>145</v>
      </c>
      <c r="D3" s="13">
        <v>498</v>
      </c>
      <c r="E3" s="13">
        <v>324.693</v>
      </c>
      <c r="F3" s="14">
        <f>D3*E3/10000</f>
        <v>16.1697114</v>
      </c>
      <c r="G3" s="13">
        <v>25.4468</v>
      </c>
      <c r="H3" s="15">
        <v>121</v>
      </c>
      <c r="I3" s="13">
        <v>309.12</v>
      </c>
      <c r="J3" s="24">
        <f>H3*I3/10000</f>
        <v>3.740352</v>
      </c>
      <c r="K3" s="25">
        <f>F3+G3+J3</f>
        <v>45.3568634</v>
      </c>
    </row>
    <row r="4" ht="37" customHeight="1" spans="1:11">
      <c r="A4" s="13">
        <v>2</v>
      </c>
      <c r="B4" s="13" t="s">
        <v>12</v>
      </c>
      <c r="C4" s="13">
        <v>184</v>
      </c>
      <c r="D4" s="13">
        <v>776</v>
      </c>
      <c r="E4" s="13">
        <v>324.693</v>
      </c>
      <c r="F4" s="16">
        <f t="shared" ref="F4:F11" si="0">D4*E4/10000</f>
        <v>25.1961768</v>
      </c>
      <c r="G4" s="13">
        <v>25.4468</v>
      </c>
      <c r="H4" s="17">
        <v>199</v>
      </c>
      <c r="I4" s="13">
        <v>309.12</v>
      </c>
      <c r="J4" s="24">
        <f t="shared" ref="J4:J11" si="1">H4*I4/10000</f>
        <v>6.151488</v>
      </c>
      <c r="K4" s="25">
        <f t="shared" ref="K4:K11" si="2">F4+G4+J4</f>
        <v>56.7944648</v>
      </c>
    </row>
    <row r="5" ht="31" customHeight="1" spans="1:11">
      <c r="A5" s="13">
        <v>3</v>
      </c>
      <c r="B5" s="13" t="s">
        <v>13</v>
      </c>
      <c r="C5" s="13">
        <v>235</v>
      </c>
      <c r="D5" s="13">
        <v>1037</v>
      </c>
      <c r="E5" s="13">
        <v>324.693</v>
      </c>
      <c r="F5" s="16">
        <f t="shared" si="0"/>
        <v>33.6706641</v>
      </c>
      <c r="G5" s="13">
        <v>0</v>
      </c>
      <c r="H5" s="17">
        <v>190</v>
      </c>
      <c r="I5" s="13">
        <v>309.12</v>
      </c>
      <c r="J5" s="24">
        <f t="shared" si="1"/>
        <v>5.87328</v>
      </c>
      <c r="K5" s="25">
        <f t="shared" si="2"/>
        <v>39.5439441</v>
      </c>
    </row>
    <row r="6" ht="33" customHeight="1" spans="1:11">
      <c r="A6" s="13">
        <v>4</v>
      </c>
      <c r="B6" s="13" t="s">
        <v>14</v>
      </c>
      <c r="C6" s="13">
        <v>196</v>
      </c>
      <c r="D6" s="13">
        <v>914</v>
      </c>
      <c r="E6" s="13">
        <v>324.693</v>
      </c>
      <c r="F6" s="16">
        <f t="shared" si="0"/>
        <v>29.6769402</v>
      </c>
      <c r="G6" s="13">
        <v>0</v>
      </c>
      <c r="H6" s="17">
        <v>250</v>
      </c>
      <c r="I6" s="13">
        <v>309.12</v>
      </c>
      <c r="J6" s="24">
        <f t="shared" si="1"/>
        <v>7.728</v>
      </c>
      <c r="K6" s="25">
        <f t="shared" si="2"/>
        <v>37.4049402</v>
      </c>
    </row>
    <row r="7" ht="40" customHeight="1" spans="1:11">
      <c r="A7" s="13">
        <v>5</v>
      </c>
      <c r="B7" s="13" t="s">
        <v>15</v>
      </c>
      <c r="C7" s="13">
        <v>181</v>
      </c>
      <c r="D7" s="13">
        <v>827</v>
      </c>
      <c r="E7" s="13">
        <v>324.693</v>
      </c>
      <c r="F7" s="16">
        <f t="shared" si="0"/>
        <v>26.8521111</v>
      </c>
      <c r="G7" s="13">
        <v>25.4468</v>
      </c>
      <c r="H7" s="15">
        <v>218</v>
      </c>
      <c r="I7" s="13">
        <v>309.12</v>
      </c>
      <c r="J7" s="24">
        <f t="shared" si="1"/>
        <v>6.738816</v>
      </c>
      <c r="K7" s="25">
        <f t="shared" si="2"/>
        <v>59.0377271</v>
      </c>
    </row>
    <row r="8" ht="33" customHeight="1" spans="1:11">
      <c r="A8" s="13">
        <v>6</v>
      </c>
      <c r="B8" s="13" t="s">
        <v>16</v>
      </c>
      <c r="C8" s="13">
        <v>254</v>
      </c>
      <c r="D8" s="13">
        <v>1187</v>
      </c>
      <c r="E8" s="13">
        <v>324.693</v>
      </c>
      <c r="F8" s="16">
        <f t="shared" si="0"/>
        <v>38.5410591</v>
      </c>
      <c r="G8" s="13">
        <v>0</v>
      </c>
      <c r="H8" s="15">
        <v>224</v>
      </c>
      <c r="I8" s="13">
        <v>309.12</v>
      </c>
      <c r="J8" s="24">
        <f t="shared" si="1"/>
        <v>6.924288</v>
      </c>
      <c r="K8" s="25">
        <f t="shared" si="2"/>
        <v>45.4653471</v>
      </c>
    </row>
    <row r="9" ht="41" customHeight="1" spans="1:11">
      <c r="A9" s="13">
        <v>7</v>
      </c>
      <c r="B9" s="13" t="s">
        <v>17</v>
      </c>
      <c r="C9" s="13">
        <v>359</v>
      </c>
      <c r="D9" s="13">
        <v>1720</v>
      </c>
      <c r="E9" s="13">
        <v>324.693</v>
      </c>
      <c r="F9" s="16">
        <f t="shared" si="0"/>
        <v>55.847196</v>
      </c>
      <c r="G9" s="13">
        <v>16.3587</v>
      </c>
      <c r="H9" s="15">
        <v>387</v>
      </c>
      <c r="I9" s="13">
        <v>309.12</v>
      </c>
      <c r="J9" s="24">
        <f t="shared" si="1"/>
        <v>11.962944</v>
      </c>
      <c r="K9" s="25">
        <f t="shared" si="2"/>
        <v>84.16884</v>
      </c>
    </row>
    <row r="10" ht="36" customHeight="1" spans="1:11">
      <c r="A10" s="13">
        <v>8</v>
      </c>
      <c r="B10" s="13" t="s">
        <v>18</v>
      </c>
      <c r="C10" s="13">
        <v>294</v>
      </c>
      <c r="D10" s="13">
        <v>1438</v>
      </c>
      <c r="E10" s="13">
        <v>324.693</v>
      </c>
      <c r="F10" s="16">
        <f t="shared" si="0"/>
        <v>46.6908534</v>
      </c>
      <c r="G10" s="13">
        <v>16.3587</v>
      </c>
      <c r="H10" s="15">
        <v>175</v>
      </c>
      <c r="I10" s="13">
        <v>309.12</v>
      </c>
      <c r="J10" s="24">
        <f t="shared" si="1"/>
        <v>5.4096</v>
      </c>
      <c r="K10" s="25">
        <f t="shared" si="2"/>
        <v>68.4591534</v>
      </c>
    </row>
    <row r="11" ht="46" customHeight="1" spans="1:14">
      <c r="A11" s="18" t="s">
        <v>19</v>
      </c>
      <c r="B11" s="19"/>
      <c r="C11" s="20">
        <f>SUM(C3:C10)</f>
        <v>1848</v>
      </c>
      <c r="D11" s="20">
        <f>SUM(D3:D10)</f>
        <v>8397</v>
      </c>
      <c r="E11" s="13">
        <v>324.693</v>
      </c>
      <c r="F11" s="21">
        <f t="shared" si="0"/>
        <v>272.6447121</v>
      </c>
      <c r="G11" s="20">
        <f>SUM(G3:G10)</f>
        <v>109.0578</v>
      </c>
      <c r="H11" s="22">
        <f>SUM(H3:H10)</f>
        <v>1764</v>
      </c>
      <c r="I11" s="26">
        <v>309.12</v>
      </c>
      <c r="J11" s="27">
        <f t="shared" si="1"/>
        <v>54.528768</v>
      </c>
      <c r="K11" s="25">
        <f>SUM(K3:K10)</f>
        <v>436.2312801</v>
      </c>
      <c r="N11" s="28"/>
    </row>
    <row r="12" spans="11:11">
      <c r="K12" s="29"/>
    </row>
    <row r="13" spans="1:5">
      <c r="A13" s="23" t="s">
        <v>20</v>
      </c>
      <c r="B13" s="23"/>
      <c r="C13" s="23"/>
      <c r="D13" s="23"/>
      <c r="E13" s="23"/>
    </row>
  </sheetData>
  <mergeCells count="3">
    <mergeCell ref="A1:K1"/>
    <mergeCell ref="A11:B11"/>
    <mergeCell ref="A13:E1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7" workbookViewId="0">
      <selection activeCell="I21" sqref="I21:I22"/>
    </sheetView>
  </sheetViews>
  <sheetFormatPr defaultColWidth="9" defaultRowHeight="13.5"/>
  <cols>
    <col min="1" max="1" width="6.875" customWidth="1"/>
    <col min="3" max="3" width="17.125" customWidth="1"/>
    <col min="9" max="9" width="19.625" customWidth="1"/>
  </cols>
  <sheetData>
    <row r="1" ht="22.5" spans="1:9">
      <c r="A1" s="1" t="s">
        <v>21</v>
      </c>
      <c r="B1" s="1"/>
      <c r="C1" s="1"/>
      <c r="D1" s="1"/>
      <c r="E1" s="1"/>
      <c r="F1" s="1"/>
      <c r="G1" s="1"/>
      <c r="H1" s="1"/>
      <c r="I1" s="1"/>
    </row>
    <row r="2" ht="36" spans="1:9">
      <c r="A2" s="2" t="s">
        <v>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5" t="s">
        <v>29</v>
      </c>
    </row>
    <row r="3" ht="31.5" spans="1:9">
      <c r="A3" s="3">
        <v>1</v>
      </c>
      <c r="B3" s="3" t="s">
        <v>30</v>
      </c>
      <c r="C3" s="3" t="s">
        <v>31</v>
      </c>
      <c r="D3" s="3">
        <v>1500</v>
      </c>
      <c r="E3" s="3">
        <v>600</v>
      </c>
      <c r="F3" s="3">
        <v>950</v>
      </c>
      <c r="G3" s="3">
        <v>0.07</v>
      </c>
      <c r="H3" s="3">
        <f t="shared" ref="H3:H14" si="0">F3*G3</f>
        <v>66.5</v>
      </c>
      <c r="I3" s="6" t="s">
        <v>32</v>
      </c>
    </row>
    <row r="4" ht="31.5" spans="1:9">
      <c r="A4" s="3">
        <v>2</v>
      </c>
      <c r="B4" s="3"/>
      <c r="C4" s="3" t="s">
        <v>33</v>
      </c>
      <c r="D4" s="3">
        <v>100</v>
      </c>
      <c r="E4" s="3">
        <v>40</v>
      </c>
      <c r="F4" s="3">
        <v>63</v>
      </c>
      <c r="G4" s="3">
        <v>0.07</v>
      </c>
      <c r="H4" s="3">
        <f t="shared" si="0"/>
        <v>4.41</v>
      </c>
      <c r="I4" s="7" t="s">
        <v>34</v>
      </c>
    </row>
    <row r="5" ht="31.5" spans="1:9">
      <c r="A5" s="3">
        <v>3</v>
      </c>
      <c r="B5" s="3"/>
      <c r="C5" s="3" t="s">
        <v>35</v>
      </c>
      <c r="D5" s="3">
        <v>150</v>
      </c>
      <c r="E5" s="3">
        <v>60</v>
      </c>
      <c r="F5" s="3">
        <v>95</v>
      </c>
      <c r="G5" s="3">
        <v>0.07</v>
      </c>
      <c r="H5" s="3">
        <f t="shared" si="0"/>
        <v>6.65</v>
      </c>
      <c r="I5" s="7" t="s">
        <v>36</v>
      </c>
    </row>
    <row r="6" ht="31.5" spans="1:9">
      <c r="A6" s="3">
        <v>4</v>
      </c>
      <c r="B6" s="3" t="s">
        <v>37</v>
      </c>
      <c r="C6" s="3" t="s">
        <v>38</v>
      </c>
      <c r="D6" s="3">
        <v>950</v>
      </c>
      <c r="E6" s="3">
        <v>380</v>
      </c>
      <c r="F6" s="3">
        <v>601</v>
      </c>
      <c r="G6" s="3">
        <v>0.07</v>
      </c>
      <c r="H6" s="3">
        <f t="shared" si="0"/>
        <v>42.07</v>
      </c>
      <c r="I6" s="6" t="s">
        <v>39</v>
      </c>
    </row>
    <row r="7" ht="21" spans="1:9">
      <c r="A7" s="3">
        <v>5</v>
      </c>
      <c r="B7" s="3"/>
      <c r="C7" s="3" t="s">
        <v>40</v>
      </c>
      <c r="D7" s="3">
        <v>1200</v>
      </c>
      <c r="E7" s="3">
        <v>480</v>
      </c>
      <c r="F7" s="3">
        <v>760</v>
      </c>
      <c r="G7" s="3">
        <v>0.07</v>
      </c>
      <c r="H7" s="3">
        <f t="shared" si="0"/>
        <v>53.2</v>
      </c>
      <c r="I7" s="6" t="s">
        <v>41</v>
      </c>
    </row>
    <row r="8" ht="31.5" spans="1:9">
      <c r="A8" s="3">
        <v>6</v>
      </c>
      <c r="B8" s="3"/>
      <c r="C8" s="3" t="s">
        <v>42</v>
      </c>
      <c r="D8" s="3">
        <v>200</v>
      </c>
      <c r="E8" s="3">
        <v>80</v>
      </c>
      <c r="F8" s="3">
        <v>127</v>
      </c>
      <c r="G8" s="3">
        <v>0.07</v>
      </c>
      <c r="H8" s="3">
        <f t="shared" si="0"/>
        <v>8.89</v>
      </c>
      <c r="I8" s="8" t="s">
        <v>43</v>
      </c>
    </row>
    <row r="9" ht="42" spans="1:9">
      <c r="A9" s="3">
        <v>7</v>
      </c>
      <c r="B9" s="3" t="s">
        <v>13</v>
      </c>
      <c r="C9" s="3" t="s">
        <v>44</v>
      </c>
      <c r="D9" s="3">
        <v>670.3</v>
      </c>
      <c r="E9" s="3">
        <v>268.12</v>
      </c>
      <c r="F9" s="3">
        <v>424</v>
      </c>
      <c r="G9" s="3">
        <v>0.07</v>
      </c>
      <c r="H9" s="3">
        <f t="shared" si="0"/>
        <v>29.68</v>
      </c>
      <c r="I9" s="8" t="s">
        <v>45</v>
      </c>
    </row>
    <row r="10" ht="31.5" spans="1:9">
      <c r="A10" s="3">
        <v>8</v>
      </c>
      <c r="B10" s="3" t="s">
        <v>15</v>
      </c>
      <c r="C10" s="3" t="s">
        <v>46</v>
      </c>
      <c r="D10" s="3">
        <v>1568.6</v>
      </c>
      <c r="E10" s="3">
        <v>627.44</v>
      </c>
      <c r="F10" s="3">
        <v>993</v>
      </c>
      <c r="G10" s="3">
        <v>0.07</v>
      </c>
      <c r="H10" s="3">
        <f t="shared" si="0"/>
        <v>69.51</v>
      </c>
      <c r="I10" s="7" t="s">
        <v>47</v>
      </c>
    </row>
    <row r="11" ht="31.5" spans="1:9">
      <c r="A11" s="3">
        <v>9</v>
      </c>
      <c r="B11" s="3" t="s">
        <v>18</v>
      </c>
      <c r="C11" s="3" t="s">
        <v>48</v>
      </c>
      <c r="D11" s="3">
        <v>70</v>
      </c>
      <c r="E11" s="3">
        <v>28</v>
      </c>
      <c r="F11" s="3">
        <v>44</v>
      </c>
      <c r="G11" s="3">
        <v>0.07</v>
      </c>
      <c r="H11" s="3">
        <f t="shared" si="0"/>
        <v>3.08</v>
      </c>
      <c r="I11" s="8" t="s">
        <v>49</v>
      </c>
    </row>
    <row r="12" ht="42" spans="1:9">
      <c r="A12" s="3">
        <v>10</v>
      </c>
      <c r="B12" s="3" t="s">
        <v>17</v>
      </c>
      <c r="C12" s="3" t="s">
        <v>50</v>
      </c>
      <c r="D12" s="3">
        <v>180</v>
      </c>
      <c r="E12" s="3">
        <v>72</v>
      </c>
      <c r="F12" s="3">
        <v>114</v>
      </c>
      <c r="G12" s="3">
        <v>0.07</v>
      </c>
      <c r="H12" s="3">
        <f t="shared" si="0"/>
        <v>7.98</v>
      </c>
      <c r="I12" s="9" t="s">
        <v>51</v>
      </c>
    </row>
    <row r="13" ht="31.5" spans="1:9">
      <c r="A13" s="3">
        <v>11</v>
      </c>
      <c r="B13" s="3"/>
      <c r="C13" s="3" t="s">
        <v>52</v>
      </c>
      <c r="D13" s="3">
        <v>150</v>
      </c>
      <c r="E13" s="3">
        <v>60</v>
      </c>
      <c r="F13" s="3">
        <v>95</v>
      </c>
      <c r="G13" s="3">
        <v>0.07</v>
      </c>
      <c r="H13" s="3">
        <f t="shared" si="0"/>
        <v>6.65</v>
      </c>
      <c r="I13" s="8" t="s">
        <v>53</v>
      </c>
    </row>
    <row r="14" ht="31.5" spans="1:9">
      <c r="A14" s="3">
        <v>12</v>
      </c>
      <c r="B14" s="3" t="s">
        <v>54</v>
      </c>
      <c r="C14" s="3" t="s">
        <v>55</v>
      </c>
      <c r="D14" s="3">
        <v>3750</v>
      </c>
      <c r="E14" s="3">
        <v>1500</v>
      </c>
      <c r="F14" s="3">
        <v>2374</v>
      </c>
      <c r="G14" s="3">
        <v>0.07</v>
      </c>
      <c r="H14" s="3">
        <f t="shared" si="0"/>
        <v>166.18</v>
      </c>
      <c r="I14" s="8" t="s">
        <v>56</v>
      </c>
    </row>
    <row r="15" ht="21" spans="1:9">
      <c r="A15" s="3">
        <v>13</v>
      </c>
      <c r="B15" s="3" t="s">
        <v>54</v>
      </c>
      <c r="C15" s="3" t="s">
        <v>57</v>
      </c>
      <c r="D15" s="3">
        <v>12000</v>
      </c>
      <c r="E15" s="3">
        <v>4000</v>
      </c>
      <c r="F15" s="4">
        <f>E15*110.8/70</f>
        <v>6331.42857142857</v>
      </c>
      <c r="G15" s="3"/>
      <c r="H15" s="3">
        <v>100</v>
      </c>
      <c r="I15" s="8" t="s">
        <v>58</v>
      </c>
    </row>
    <row r="16" spans="1:9">
      <c r="A16" s="3" t="s">
        <v>59</v>
      </c>
      <c r="B16" s="3"/>
      <c r="C16" s="3"/>
      <c r="D16" s="3">
        <f t="shared" ref="D16:F16" si="1">SUM(D3:D15)</f>
        <v>22488.9</v>
      </c>
      <c r="E16" s="3">
        <f t="shared" si="1"/>
        <v>8195.56</v>
      </c>
      <c r="F16" s="4">
        <f t="shared" si="1"/>
        <v>12971.4285714286</v>
      </c>
      <c r="G16" s="3"/>
      <c r="H16" s="3">
        <f>SUM(H3:H15)</f>
        <v>564.8</v>
      </c>
      <c r="I16" s="10"/>
    </row>
  </sheetData>
  <mergeCells count="5">
    <mergeCell ref="A1:I1"/>
    <mergeCell ref="A16:C16"/>
    <mergeCell ref="B3:B5"/>
    <mergeCell ref="B6:B8"/>
    <mergeCell ref="B12:B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芬达1382879228</cp:lastModifiedBy>
  <dcterms:created xsi:type="dcterms:W3CDTF">2018-02-27T11:14:00Z</dcterms:created>
  <dcterms:modified xsi:type="dcterms:W3CDTF">2019-12-27T03:03:02Z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  <property fmtid="{D5CDD505-2E9C-101B-9397-08002B2CF9AE}" pid="3" name="KSORubyTemplateID" linkTarget="0">
    <vt:lpwstr>14</vt:lpwstr>
  </property>
</Properties>
</file>