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240" windowHeight="13050" tabRatio="490" activeTab="1"/>
  </bookViews>
  <sheets>
    <sheet name="扶贫资金来源表" sheetId="1" r:id="rId1"/>
    <sheet name="扶贫资金项目明细表" sheetId="2" r:id="rId2"/>
  </sheets>
  <calcPr calcId="124519" concurrentCalc="0"/>
</workbook>
</file>

<file path=xl/calcChain.xml><?xml version="1.0" encoding="utf-8"?>
<calcChain xmlns="http://schemas.openxmlformats.org/spreadsheetml/2006/main">
  <c r="K29" i="2"/>
  <c r="K28"/>
  <c r="K27"/>
  <c r="W26"/>
  <c r="V26"/>
  <c r="U26"/>
  <c r="T26"/>
  <c r="S26"/>
  <c r="R26"/>
  <c r="Q26"/>
  <c r="P26"/>
  <c r="O26"/>
  <c r="N26"/>
  <c r="M26"/>
  <c r="L26"/>
  <c r="K26"/>
  <c r="J26"/>
  <c r="K25"/>
  <c r="W24"/>
  <c r="V24"/>
  <c r="U24"/>
  <c r="T24"/>
  <c r="S24"/>
  <c r="R24"/>
  <c r="Q24"/>
  <c r="P24"/>
  <c r="O24"/>
  <c r="N24"/>
  <c r="M24"/>
  <c r="L24"/>
  <c r="K24"/>
  <c r="J24"/>
  <c r="K23"/>
  <c r="K22"/>
  <c r="K21"/>
  <c r="K20"/>
  <c r="K19"/>
  <c r="K18"/>
  <c r="K17"/>
  <c r="W16"/>
  <c r="V16"/>
  <c r="U16"/>
  <c r="T16"/>
  <c r="S16"/>
  <c r="R16"/>
  <c r="Q16"/>
  <c r="P16"/>
  <c r="O16"/>
  <c r="N16"/>
  <c r="M16"/>
  <c r="L16"/>
  <c r="K16"/>
  <c r="J16"/>
  <c r="K15"/>
  <c r="K14"/>
  <c r="W13"/>
  <c r="V13"/>
  <c r="U13"/>
  <c r="T13"/>
  <c r="S13"/>
  <c r="R13"/>
  <c r="Q13"/>
  <c r="P13"/>
  <c r="O13"/>
  <c r="N13"/>
  <c r="M13"/>
  <c r="L13"/>
  <c r="K13"/>
  <c r="J13"/>
  <c r="K12"/>
  <c r="K11"/>
  <c r="K10"/>
  <c r="J10"/>
  <c r="K9"/>
  <c r="J9"/>
  <c r="K8"/>
  <c r="J8"/>
  <c r="W7"/>
  <c r="V7"/>
  <c r="U7"/>
  <c r="T7"/>
  <c r="S7"/>
  <c r="R7"/>
  <c r="Q7"/>
  <c r="P7"/>
  <c r="O7"/>
  <c r="N7"/>
  <c r="M7"/>
  <c r="L7"/>
  <c r="K7"/>
  <c r="J7"/>
  <c r="W6"/>
  <c r="V6"/>
  <c r="U6"/>
  <c r="T6"/>
  <c r="S6"/>
  <c r="R6"/>
  <c r="Q6"/>
  <c r="P6"/>
  <c r="O6"/>
  <c r="N6"/>
  <c r="M6"/>
  <c r="L6"/>
  <c r="K6"/>
  <c r="J6"/>
  <c r="G62" i="1"/>
  <c r="F62"/>
  <c r="E62"/>
  <c r="G53"/>
  <c r="F53"/>
  <c r="E53"/>
  <c r="G43"/>
  <c r="F43"/>
  <c r="E43"/>
  <c r="G29"/>
  <c r="F29"/>
  <c r="E29"/>
  <c r="G7"/>
  <c r="F7"/>
  <c r="E7"/>
</calcChain>
</file>

<file path=xl/sharedStrings.xml><?xml version="1.0" encoding="utf-8"?>
<sst xmlns="http://schemas.openxmlformats.org/spreadsheetml/2006/main" count="272" uniqueCount="210">
  <si>
    <t>附件1：</t>
  </si>
  <si>
    <t xml:space="preserve"> </t>
  </si>
  <si>
    <t>单位：万元</t>
  </si>
  <si>
    <t>序号</t>
  </si>
  <si>
    <t>财政资金名称</t>
  </si>
  <si>
    <t>2018年度资金（万元）</t>
  </si>
  <si>
    <t>2019年度资金（万元）</t>
  </si>
  <si>
    <t>备注</t>
  </si>
  <si>
    <t>总规模</t>
  </si>
  <si>
    <t>贫困县整合资金规模</t>
  </si>
  <si>
    <t>贫困县计划整合资金规模</t>
  </si>
  <si>
    <t>贫困县已整合资金规模</t>
  </si>
  <si>
    <t>栏次</t>
  </si>
  <si>
    <t>2≥3</t>
  </si>
  <si>
    <t>4＞5</t>
  </si>
  <si>
    <t>5≥6</t>
  </si>
  <si>
    <t>一</t>
  </si>
  <si>
    <t>中央财政资金小计</t>
  </si>
  <si>
    <t>财政专项扶贫资金</t>
  </si>
  <si>
    <t>拉财农指[2018]150号3528.49万元，拉财农指字[2019]5号3606.85万元,拉财农指字[2019]30号64.24万元,,拉财农指字[2019]31号160万元</t>
  </si>
  <si>
    <t>水利发展资金（农田水利设施建设、水土保持补助、江河湖库综合整治以及山洪灾害防治资金）</t>
  </si>
  <si>
    <t>农业生产发展资金（现代农业生产发展资金、农业技术推广与服务补助资金等）</t>
  </si>
  <si>
    <t>林业改革补助资金（含天保和森林管护补助）</t>
  </si>
  <si>
    <t>拉财农指[2019]28号</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</si>
  <si>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</si>
  <si>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</si>
  <si>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</si>
  <si>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</si>
  <si>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</si>
  <si>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</si>
  <si>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</si>
  <si>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</si>
  <si>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
资金（省级统筹部分）</t>
  </si>
  <si>
    <t>农业资源及生态保护补助资金
（含草奖补助）</t>
  </si>
  <si>
    <t>提前告知360（共660万元）</t>
  </si>
  <si>
    <t>服务业发展专项资金（支持新农村现代流通服务网络工程部分）</t>
  </si>
  <si>
    <t>旅游发展基金</t>
  </si>
  <si>
    <t>中央财政预算内投资用于“三农”建设部分</t>
  </si>
  <si>
    <t>其中：退牧还草工程建设</t>
  </si>
  <si>
    <t>其中：人畜饮水安全巩固提高补助</t>
  </si>
  <si>
    <t>其中：中央预算内以工代赈资金</t>
  </si>
  <si>
    <t>其中：中央预算内兴边富民资金</t>
  </si>
  <si>
    <t>自治区财政资金小计</t>
  </si>
  <si>
    <t>拉财农指[2019]11号</t>
  </si>
  <si>
    <t>水利发展资金（农田水利设施建设、水土保持补助资金）</t>
  </si>
  <si>
    <t>拉财农指[2018]150号276.93万元</t>
  </si>
  <si>
    <t>林业改革发展资金（含林业产业及防沙治沙）</t>
  </si>
  <si>
    <t>林业产业和木本油料生产扶持资金</t>
  </si>
  <si>
    <t>土地整治和高标准农田建设（含土地跨省交易收益）</t>
  </si>
  <si>
    <t>提前告知300万（共660万）拉财农指[2019]3号498.85万元</t>
  </si>
  <si>
    <t>农牧民技能培训补助经费</t>
  </si>
  <si>
    <t>应用技术研究与开发（支持脱贫攻坚）</t>
  </si>
  <si>
    <t>其他农业生产发展</t>
  </si>
  <si>
    <t>旅游发展资金</t>
  </si>
  <si>
    <t>彩票公益金支持扶贫资金</t>
  </si>
  <si>
    <t>其他涉农资金（盘活资金）</t>
  </si>
  <si>
    <t>二</t>
  </si>
  <si>
    <t>地（市）级资金小计</t>
  </si>
  <si>
    <t>拉财农指字【2018】150号1162.29万元，拉财农指[2019]73号549.73万元</t>
  </si>
  <si>
    <t>农牧业专项资金</t>
  </si>
  <si>
    <t>林业发展资金</t>
  </si>
  <si>
    <t>水利发展资金</t>
  </si>
  <si>
    <t>技能及就业培训资金</t>
  </si>
  <si>
    <t>拉财农指字【2019】16号</t>
  </si>
  <si>
    <t>农业科技发展资金</t>
  </si>
  <si>
    <t>三</t>
  </si>
  <si>
    <t>县（区）级资金小计</t>
  </si>
  <si>
    <t>四</t>
  </si>
  <si>
    <t>四级合计</t>
  </si>
  <si>
    <t>其中用于建档立卡贫困村的资金规模</t>
  </si>
  <si>
    <t>其中用于建档立卡贫困人口的资金规模</t>
  </si>
  <si>
    <t>填表说明：</t>
  </si>
  <si>
    <t>1.省级须汇总本省所有试点县情况。</t>
  </si>
  <si>
    <t>2.四级合计中用于建档立卡贫困村的资金规模：是指用于贫困村的所有项目（含对农户直接帮扶项目）的资金规模。</t>
  </si>
  <si>
    <t>3.四级合计中用于建档立卡贫困人口的资金规模：是指用于试点县对建档立卡贫困人口直接帮扶项目的资金规模。</t>
  </si>
  <si>
    <t>4.用于建档立卡贫困村的资金和建档立卡贫困人口的资金因有重复统计部分，两者之和应大于四级合计。</t>
  </si>
  <si>
    <t>5.本表由地（市）财政会同扶贫部门填报，以县（区）为单位，地（市）汇总完成后，报送自治区财政厅农业处、自治区扶贫办扶贫处。</t>
  </si>
  <si>
    <t>填报单位：   当雄县财政局、扶贫办                                                                                                                                                                            金额单位：万元</t>
  </si>
  <si>
    <t>县（区)、乡（镇）名称</t>
  </si>
  <si>
    <t>项目名称</t>
  </si>
  <si>
    <t>建设地点（所在乡村名）</t>
  </si>
  <si>
    <t>项目建设内容</t>
  </si>
  <si>
    <t>项目主管部门</t>
  </si>
  <si>
    <t>项目责任人</t>
  </si>
  <si>
    <t>项目期限（月）</t>
  </si>
  <si>
    <t>财政资金来源及金额</t>
  </si>
  <si>
    <t>投资计划(万元)</t>
  </si>
  <si>
    <t>项目预计年均实现收益（万元）</t>
  </si>
  <si>
    <t>项目受益群众户(户)</t>
  </si>
  <si>
    <t>项目受益总人口(人)</t>
  </si>
  <si>
    <t>其中</t>
  </si>
  <si>
    <t>备注（还款主体）</t>
  </si>
  <si>
    <t>资金来源名称</t>
  </si>
  <si>
    <t>金额(万元)</t>
  </si>
  <si>
    <t>总投资</t>
  </si>
  <si>
    <t>中央财政资金</t>
  </si>
  <si>
    <t>自治区财政资金</t>
  </si>
  <si>
    <t>地（市）级资金</t>
  </si>
  <si>
    <t xml:space="preserve">县本级资金  </t>
  </si>
  <si>
    <t>援藏资金</t>
  </si>
  <si>
    <t xml:space="preserve">项目单位自筹（含贷款）   </t>
  </si>
  <si>
    <t>受益贫困户数</t>
  </si>
  <si>
    <t>受益贫困人口数</t>
  </si>
  <si>
    <t>其中：脱贫贫困人数</t>
  </si>
  <si>
    <t>行次</t>
  </si>
  <si>
    <t>合 计</t>
  </si>
  <si>
    <t>一、生产发展（含产业项目）类</t>
  </si>
  <si>
    <t>当雄县</t>
  </si>
  <si>
    <t>当雄县羌塘牧人汽车检测中心建设项目</t>
  </si>
  <si>
    <t>当雄县职业技术培训中心</t>
  </si>
  <si>
    <t>项目占地面积18578.78平方米，总建筑面积4777.93平方米，包括外检车间、安全与环检车间、综合检测车间等。</t>
  </si>
  <si>
    <t>扎西多杰</t>
  </si>
  <si>
    <t>2018年12月-2019年12月</t>
  </si>
  <si>
    <t>中央财政专项扶贫资金981.7922万（拉财农指字【2018】150号）</t>
  </si>
  <si>
    <t>2018年续建产业项目，2018年已投资产业资金147.0078万元</t>
  </si>
  <si>
    <t>蓝色天国资产收益型项目</t>
  </si>
  <si>
    <t>当雄县羊八井镇</t>
  </si>
  <si>
    <t>羌塘文化旅游发展有限责任公司以现金形式通过向蓝色天国项目投入4000万元（约7.27%）</t>
  </si>
  <si>
    <t>当雄县人民政府</t>
  </si>
  <si>
    <t>其美次仁</t>
  </si>
  <si>
    <t>2019年1月-2019年12月</t>
  </si>
  <si>
    <t>中央财政专项扶贫资金2681.5478万，（拉财农指字【2018】150号2546.6978万元；拉财农指字【2019】5号134.85万）自治区财政专项扶贫资金276.93万元，市级财政专项扶贫资金1041.5222万元（拉财农指字【2018】150号）</t>
  </si>
  <si>
    <t>7100模具设备提升改造项目</t>
  </si>
  <si>
    <t>当雄县县城</t>
  </si>
  <si>
    <t>7100饮用天然水330ml、500ml、4,6L、18.9L新瓶型模具设备提升改造工程、7100苏打水模具设备新增一条。</t>
  </si>
  <si>
    <t xml:space="preserve">邹万明 </t>
  </si>
  <si>
    <t>2019年1月-2020年4月</t>
  </si>
  <si>
    <t>中央财政专项资金160万元（拉财农指字【2019】31号1），自治区财政专项资金140万元（拉财农指字【2019】11号）），市级财政专项扶贫资金120.77万元（拉财农指字【2018】150号）</t>
  </si>
  <si>
    <t>购置7100苏打水系列产品设施设备项目</t>
  </si>
  <si>
    <t>7100系列产品购买苏打水设备、购买苏打水运输车辆、购买苏打水过滤设备、水源保护等附属设备。</t>
  </si>
  <si>
    <t>2019年9月-2019年12月</t>
  </si>
  <si>
    <t>财政专项扶贫资金（拉财农指[2019]73号549.73万元）</t>
  </si>
  <si>
    <t>当雄县建档立卡贫困户入股羌塘文化旅游发展有限责任公司</t>
  </si>
  <si>
    <t>羌塘文化旅游发展有限责任公司</t>
  </si>
  <si>
    <t>以县级扶贫资金入股羌塘文旅公司994.57万元，项目运行后，每年以分红形式发放现金给建档立卡贫困户。</t>
  </si>
  <si>
    <t xml:space="preserve">2019年4月-2019年12月 </t>
  </si>
  <si>
    <t>精准扶贫县级预算资金</t>
  </si>
  <si>
    <t>二、农村基础设施类</t>
  </si>
  <si>
    <t>易地扶贫搬迁建设补助资金</t>
  </si>
  <si>
    <t>当雄县堆龙德庆搬迁点、经开区搬迁点、当雄县羊八井拉多村、宁中乡曲才村、宁中乡堆灵村、公塘乡拉根村、公塘乡冲嘎村</t>
  </si>
  <si>
    <t>新建安置房834套，面积共计9969.97平方米。以及室外电气、给排水、市政等附属工程。</t>
  </si>
  <si>
    <t>当雄县住建局</t>
  </si>
  <si>
    <t>普布扎西</t>
  </si>
  <si>
    <t>2016年5月-2019年10月</t>
  </si>
  <si>
    <t>中央财政专项扶贫资金3472万（拉财农指字【2019】5号）</t>
  </si>
  <si>
    <t>当雄县精准扶贫易地搬迁5个安置点建设项目</t>
  </si>
  <si>
    <t>当雄县羊八井拉多村、宁中乡曲才村、宁中乡堆灵村、公塘乡拉根村、公塘乡冲嘎村</t>
  </si>
  <si>
    <t>新建安置房92套，安置房共分3中户型，其中180平方米户型22套，150平方米户型49套，120平方米户型21套，安置房建筑总面积15508.22平方米；新建公共厕所（旱厕）6座，建筑面积176.1平方米；以及室外电气、给排水、市政等附属工程。</t>
  </si>
  <si>
    <t>2016年5月-2019年4月</t>
  </si>
  <si>
    <t>三、生态保护和建设类</t>
  </si>
  <si>
    <t>2019年以补生态补偿脱贫转移就业资金-林业系统生态保护岗位</t>
  </si>
  <si>
    <t>当雄县8个乡镇29个行政村</t>
  </si>
  <si>
    <t>协助专职护林员做好辖区内公益林日常管护工作，主要履行“八防职责”。</t>
  </si>
  <si>
    <t>当雄县自然资源局</t>
  </si>
  <si>
    <t>嘎松达吉</t>
  </si>
  <si>
    <t>2019年底</t>
  </si>
  <si>
    <t>中央农业资源及生态保护补助资金360万（2019年提前告知）；自治区农业资源及生态保护补助资金（拉财农指[2019]3号109.7万）中央林业改革补助资金拉财农指字[2019]28号53.2万元</t>
  </si>
  <si>
    <t>2019年以补生态补偿脱贫转移就业资金-草原监督员和护渔岗位</t>
  </si>
  <si>
    <t>负责辖区内天然草场监管工作， 监督草蓄平衡问题。</t>
  </si>
  <si>
    <t>当雄县农业农村局</t>
  </si>
  <si>
    <t>索朗多吉</t>
  </si>
  <si>
    <t>自治区农业资源及生态保护补助资金（提前告知300万，拉财农指[2019]3号231.9万）</t>
  </si>
  <si>
    <t>2019年以补生态补偿脱贫转移就业资金-水生态保护和村级水管员岗位</t>
  </si>
  <si>
    <t>对管护区的水资源、水利设施进行巡查和保护，并且负责管护区内水土保持监督工作。</t>
  </si>
  <si>
    <t>当雄县水利局</t>
  </si>
  <si>
    <t>德庆曲珍</t>
  </si>
  <si>
    <t>自治区农业资源及生态保护补助资金（拉财农指[2019]3号64.75万)</t>
  </si>
  <si>
    <t>2019年以补生态补偿脱贫转移就业资金-农村公路养护岗位</t>
  </si>
  <si>
    <t>对发生在养护区的农村公路及相关设施进行巡查和保护，并且负责道路监督工作，制止破坏农村公路及相关设施的一切行为。</t>
  </si>
  <si>
    <t>当雄县交通局</t>
  </si>
  <si>
    <t>多吉</t>
  </si>
  <si>
    <t>自治区农业资源及生态保护补助资金（拉财农指[2019]3号24.5万)中央林业改革补助资金拉财农指字[2019]28号17.85万元</t>
  </si>
  <si>
    <t>2019年以补生态补偿脱贫转移就业资金-旅游厕所保洁员岗位</t>
  </si>
  <si>
    <t>负责旅游厕所的清洁、保养工作，每日开展保洁、巡视、经常检查电路水管等设施设备，保证正常运行。</t>
  </si>
  <si>
    <t>当雄县环保局</t>
  </si>
  <si>
    <t>平措</t>
  </si>
  <si>
    <t>自治区农业资源及生态保护补助资金（拉财农指[2019]3号3.5万)</t>
  </si>
  <si>
    <t>2019年以补生态补偿脱贫转移就业资金-城镇保洁员和村级环保监督员岗位</t>
  </si>
  <si>
    <t>监督、指导村级环卫工人工作，对管辖区范围内卫生情况惊醒日常巡视检查。</t>
  </si>
  <si>
    <t>自治区农业资源及生态保护补助资金（拉财农指[2019]3号61.95万)中央林业改革补助资金拉财农指字[2019]28号56万元</t>
  </si>
  <si>
    <t>2019年以补生态补偿脱贫转移就业资金-地质灾害群防群策岗位</t>
  </si>
  <si>
    <t>积极了解管辖区内地址灾害分布情况，每周定期巡视检查，发现灾害隐患及时预警并上报乡镇和县国土局。</t>
  </si>
  <si>
    <t>自治区农业资源及生态保护补助资金（拉财农指[2019]3号3.15万）</t>
  </si>
  <si>
    <t>四、政策补助类</t>
  </si>
  <si>
    <t>转移就技能培训-中式烹饪</t>
  </si>
  <si>
    <t>羊八井彩渠塘搬迁点</t>
  </si>
  <si>
    <t>每人5000元标准，培训50人，中式烹饪</t>
  </si>
  <si>
    <t>当雄县人社局</t>
  </si>
  <si>
    <t>才达</t>
  </si>
  <si>
    <t>2019年3月-2019年5月</t>
  </si>
  <si>
    <t>市级技能及就业培训资金（拉财农指字【2019】16号）</t>
  </si>
  <si>
    <t>五、其他类</t>
  </si>
  <si>
    <t>当雄县“十三五”时期脱贫攻坚“六项”规划编制经费</t>
  </si>
  <si>
    <t>当雄县脱贫攻坚指挥部</t>
  </si>
  <si>
    <t>《当雄县“十三五”脱贫攻坚规划》、《当雄县“十三五”脱贫攻坚产业发展规划》，《当雄县“十三五”脱贫攻坚易地扶贫搬迁规划》、《当雄县“十三五”脱贫攻坚生态补偿规划》《当雄县“十三五”脱贫攻坚政策兜底规划》以及《当雄县“十三五”脱贫攻坚转移就业规划》的编制费用。</t>
  </si>
  <si>
    <t>樊锋旭</t>
  </si>
  <si>
    <t>2016年6月-2018年3月</t>
  </si>
  <si>
    <t>龙仁乡郭庆村光伏扶贫项目</t>
  </si>
  <si>
    <t>龙仁乡</t>
  </si>
  <si>
    <t>新建郭庆村联村光伏电站容量500千瓦，帮扶户数83户，户均容量6.0241千瓦</t>
  </si>
  <si>
    <t>当雄县扶贫办</t>
  </si>
  <si>
    <t>鲁永生</t>
  </si>
  <si>
    <t>2019年</t>
  </si>
  <si>
    <t>易地扶贫搬迁贷款贴息资金</t>
  </si>
  <si>
    <t>当雄县境内各搬迁点</t>
  </si>
  <si>
    <t>用于归还拉萨市城市建设投资经营有限公司贷款给当雄县精准扶贫易地扶贫搬迁项目的信贷贴息资金。</t>
  </si>
  <si>
    <t>格桑达瓦</t>
  </si>
  <si>
    <t>拉财农指字[2019]30号64.24万元，精准扶贫县级预算资金206.05万元</t>
  </si>
  <si>
    <t>西藏自治区拉萨市当雄县2019年扶贫资金来源及支出表</t>
    <phoneticPr fontId="35" type="noConversion"/>
  </si>
  <si>
    <t>西藏自治区拉萨市当雄县2019年贫困县扶贫资金项目明细表</t>
    <phoneticPr fontId="35" type="noConversion"/>
  </si>
</sst>
</file>

<file path=xl/styles.xml><?xml version="1.0" encoding="utf-8"?>
<styleSheet xmlns="http://schemas.openxmlformats.org/spreadsheetml/2006/main">
  <numFmts count="3">
    <numFmt numFmtId="176" formatCode="0.0_);[Red]\(0.0\)"/>
    <numFmt numFmtId="177" formatCode="0.00_ "/>
    <numFmt numFmtId="178" formatCode="0_);[Red]\(0\)"/>
  </numFmts>
  <fonts count="37">
    <font>
      <sz val="11"/>
      <color indexed="8"/>
      <name val="宋体"/>
      <charset val="134"/>
    </font>
    <font>
      <sz val="8"/>
      <color indexed="8"/>
      <name val="宋体"/>
      <charset val="134"/>
    </font>
    <font>
      <sz val="11"/>
      <color theme="1"/>
      <name val="宋体"/>
      <charset val="134"/>
    </font>
    <font>
      <b/>
      <sz val="20"/>
      <color indexed="8"/>
      <name val="宋体"/>
      <charset val="134"/>
    </font>
    <font>
      <b/>
      <sz val="10"/>
      <color rgb="FF000000"/>
      <name val="宋体"/>
      <charset val="134"/>
    </font>
    <font>
      <b/>
      <sz val="10"/>
      <color indexed="8"/>
      <name val="宋体"/>
      <charset val="134"/>
    </font>
    <font>
      <b/>
      <sz val="10"/>
      <name val="宋体"/>
      <charset val="134"/>
    </font>
    <font>
      <b/>
      <sz val="8"/>
      <color indexed="8"/>
      <name val="宋体"/>
      <charset val="134"/>
    </font>
    <font>
      <sz val="8"/>
      <color indexed="8"/>
      <name val="仿宋_GB2312"/>
      <charset val="134"/>
    </font>
    <font>
      <sz val="8"/>
      <color theme="1"/>
      <name val="仿宋_GB2312"/>
      <charset val="134"/>
    </font>
    <font>
      <b/>
      <sz val="8"/>
      <color indexed="8"/>
      <name val="仿宋_GB2312"/>
      <charset val="134"/>
    </font>
    <font>
      <sz val="8"/>
      <color theme="1"/>
      <name val="宋体"/>
      <family val="3"/>
      <charset val="134"/>
      <scheme val="minor"/>
    </font>
    <font>
      <b/>
      <sz val="10"/>
      <color theme="1"/>
      <name val="宋体"/>
      <family val="3"/>
      <charset val="134"/>
    </font>
    <font>
      <sz val="10"/>
      <color indexed="63"/>
      <name val="宋体"/>
      <family val="3"/>
      <charset val="134"/>
    </font>
    <font>
      <b/>
      <sz val="12"/>
      <color indexed="8"/>
      <name val="方正小标宋简体"/>
      <charset val="134"/>
    </font>
    <font>
      <b/>
      <sz val="11"/>
      <color indexed="63"/>
      <name val="宋体"/>
      <family val="3"/>
      <charset val="134"/>
    </font>
    <font>
      <sz val="10"/>
      <color indexed="8"/>
      <name val="仿宋"/>
      <family val="3"/>
      <charset val="134"/>
    </font>
    <font>
      <sz val="12"/>
      <color indexed="63"/>
      <name val="仿宋"/>
      <family val="3"/>
      <charset val="134"/>
    </font>
    <font>
      <b/>
      <sz val="16"/>
      <color indexed="8"/>
      <name val="方正小标宋简体"/>
      <charset val="134"/>
    </font>
    <font>
      <sz val="12"/>
      <color indexed="8"/>
      <name val="仿宋"/>
      <family val="3"/>
      <charset val="134"/>
    </font>
    <font>
      <sz val="11"/>
      <color indexed="8"/>
      <name val="方正小标宋简体"/>
      <charset val="134"/>
    </font>
    <font>
      <sz val="11"/>
      <color indexed="8"/>
      <name val="仿宋"/>
      <family val="3"/>
      <charset val="134"/>
    </font>
    <font>
      <sz val="10"/>
      <color indexed="8"/>
      <name val="仿宋_GB2312"/>
      <charset val="134"/>
    </font>
    <font>
      <b/>
      <sz val="10"/>
      <color indexed="8"/>
      <name val="仿宋_GB2312"/>
      <charset val="134"/>
    </font>
    <font>
      <sz val="9"/>
      <name val="仿宋_GB2312"/>
      <charset val="134"/>
    </font>
    <font>
      <sz val="12"/>
      <color indexed="8"/>
      <name val="宋体"/>
      <family val="3"/>
      <charset val="134"/>
    </font>
    <font>
      <sz val="12"/>
      <color indexed="63"/>
      <name val="宋体"/>
      <family val="3"/>
      <charset val="134"/>
    </font>
    <font>
      <sz val="9"/>
      <color indexed="8"/>
      <name val="仿宋_GB2312"/>
      <charset val="134"/>
    </font>
    <font>
      <sz val="9"/>
      <color indexed="63"/>
      <name val="宋体"/>
      <family val="3"/>
      <charset val="134"/>
    </font>
    <font>
      <sz val="11"/>
      <name val="仿宋_GB2312"/>
      <charset val="134"/>
    </font>
    <font>
      <sz val="8"/>
      <color indexed="63"/>
      <name val="宋体"/>
      <family val="3"/>
      <charset val="134"/>
    </font>
    <font>
      <sz val="10"/>
      <color indexed="8"/>
      <name val="宋体"/>
      <family val="3"/>
      <charset val="134"/>
    </font>
    <font>
      <sz val="11"/>
      <color theme="1"/>
      <name val="宋体"/>
      <family val="3"/>
      <charset val="134"/>
      <scheme val="minor"/>
    </font>
    <font>
      <sz val="12"/>
      <name val="宋体"/>
      <family val="3"/>
      <charset val="134"/>
    </font>
    <font>
      <sz val="11"/>
      <color indexed="8"/>
      <name val="宋体"/>
      <family val="3"/>
      <charset val="134"/>
    </font>
    <font>
      <sz val="9"/>
      <name val="宋体"/>
      <family val="3"/>
      <charset val="134"/>
    </font>
    <font>
      <b/>
      <sz val="20"/>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8">
    <xf numFmtId="0" fontId="0" fillId="0" borderId="0">
      <alignment vertical="center"/>
    </xf>
    <xf numFmtId="0" fontId="34" fillId="0" borderId="0" applyProtection="0">
      <alignment vertical="center"/>
    </xf>
    <xf numFmtId="0" fontId="33" fillId="0" borderId="0" applyProtection="0"/>
    <xf numFmtId="0" fontId="34" fillId="0" borderId="0">
      <alignment vertical="center"/>
    </xf>
    <xf numFmtId="0" fontId="33" fillId="0" borderId="0">
      <alignment vertical="center"/>
    </xf>
    <xf numFmtId="0" fontId="34" fillId="0" borderId="0">
      <alignment vertical="center"/>
    </xf>
    <xf numFmtId="0" fontId="34" fillId="0" borderId="0" applyProtection="0"/>
    <xf numFmtId="0" fontId="32" fillId="0" borderId="0">
      <alignment vertical="center"/>
    </xf>
  </cellStyleXfs>
  <cellXfs count="66">
    <xf numFmtId="0" fontId="0" fillId="0" borderId="0" xfId="0">
      <alignment vertical="center"/>
    </xf>
    <xf numFmtId="0" fontId="0" fillId="0" borderId="0" xfId="1" applyNumberFormat="1" applyFont="1" applyFill="1" applyBorder="1" applyAlignment="1">
      <alignment vertical="center"/>
    </xf>
    <xf numFmtId="0" fontId="1" fillId="0" borderId="0" xfId="0" applyFont="1">
      <alignment vertical="center"/>
    </xf>
    <xf numFmtId="0" fontId="2" fillId="2" borderId="0" xfId="0" applyFont="1" applyFill="1">
      <alignment vertical="center"/>
    </xf>
    <xf numFmtId="0" fontId="2" fillId="0" borderId="0" xfId="0" applyFont="1" applyBorder="1">
      <alignment vertical="center"/>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 fillId="0" borderId="1" xfId="1" applyNumberFormat="1" applyFont="1" applyFill="1" applyBorder="1" applyAlignment="1">
      <alignment vertical="center" wrapText="1"/>
    </xf>
    <xf numFmtId="0" fontId="8"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3" fillId="0" borderId="0" xfId="1" applyNumberFormat="1" applyFont="1" applyFill="1" applyBorder="1" applyAlignment="1">
      <alignment vertical="center"/>
    </xf>
    <xf numFmtId="0" fontId="14" fillId="0" borderId="0" xfId="6" applyNumberFormat="1" applyFont="1" applyFill="1" applyBorder="1" applyAlignment="1">
      <alignment horizontal="center" vertical="center" wrapText="1"/>
    </xf>
    <xf numFmtId="0" fontId="15"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20" fillId="0" borderId="3" xfId="6" applyNumberFormat="1" applyFont="1" applyFill="1" applyBorder="1" applyAlignment="1">
      <alignment vertical="center" wrapText="1"/>
    </xf>
    <xf numFmtId="0" fontId="22" fillId="0" borderId="1" xfId="6" applyNumberFormat="1" applyFont="1" applyFill="1" applyBorder="1" applyAlignment="1">
      <alignment horizontal="center" vertical="center" wrapText="1"/>
    </xf>
    <xf numFmtId="0" fontId="14" fillId="0" borderId="1" xfId="6" applyNumberFormat="1" applyFont="1" applyFill="1" applyBorder="1" applyAlignment="1">
      <alignment horizontal="center" vertical="center" wrapText="1"/>
    </xf>
    <xf numFmtId="0" fontId="23" fillId="0" borderId="1" xfId="6" applyNumberFormat="1" applyFont="1" applyFill="1" applyBorder="1" applyAlignment="1">
      <alignment horizontal="center" vertical="center" wrapText="1"/>
    </xf>
    <xf numFmtId="0" fontId="24" fillId="0" borderId="1" xfId="3" applyFont="1" applyBorder="1" applyAlignment="1">
      <alignment horizontal="center" vertical="center" wrapText="1"/>
    </xf>
    <xf numFmtId="0" fontId="22" fillId="0" borderId="1" xfId="6" applyNumberFormat="1" applyFont="1" applyFill="1" applyBorder="1" applyAlignment="1">
      <alignment horizontal="left" vertical="center" wrapText="1"/>
    </xf>
    <xf numFmtId="0" fontId="13" fillId="0" borderId="1" xfId="1" applyNumberFormat="1" applyFont="1" applyFill="1" applyBorder="1" applyAlignment="1">
      <alignment horizontal="center" vertical="center"/>
    </xf>
    <xf numFmtId="0" fontId="13" fillId="2" borderId="1" xfId="1" applyNumberFormat="1" applyFont="1" applyFill="1" applyBorder="1" applyAlignment="1">
      <alignment horizontal="center" vertical="center"/>
    </xf>
    <xf numFmtId="0" fontId="13" fillId="0" borderId="1" xfId="1" applyNumberFormat="1" applyFont="1" applyFill="1" applyBorder="1" applyAlignment="1">
      <alignment vertical="center"/>
    </xf>
    <xf numFmtId="0" fontId="25"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0" fontId="27" fillId="0" borderId="1" xfId="6" applyNumberFormat="1" applyFont="1" applyFill="1" applyBorder="1" applyAlignment="1">
      <alignment horizontal="center" vertical="center" wrapText="1"/>
    </xf>
    <xf numFmtId="0" fontId="28" fillId="0" borderId="1" xfId="1" applyNumberFormat="1" applyFont="1" applyFill="1" applyBorder="1" applyAlignment="1">
      <alignment horizontal="center" vertical="center"/>
    </xf>
    <xf numFmtId="0" fontId="5" fillId="0" borderId="1" xfId="6" applyNumberFormat="1" applyFont="1" applyFill="1" applyBorder="1" applyAlignment="1">
      <alignment horizontal="center" vertical="center" wrapText="1"/>
    </xf>
    <xf numFmtId="0" fontId="29" fillId="0" borderId="1" xfId="3" applyFont="1" applyBorder="1" applyAlignment="1">
      <alignment horizontal="center" vertical="center" wrapText="1"/>
    </xf>
    <xf numFmtId="0" fontId="13" fillId="0" borderId="2" xfId="1" applyNumberFormat="1" applyFont="1" applyFill="1" applyBorder="1" applyAlignment="1">
      <alignment vertical="center"/>
    </xf>
    <xf numFmtId="0" fontId="13" fillId="0" borderId="1" xfId="1" applyNumberFormat="1" applyFont="1" applyFill="1" applyBorder="1" applyAlignment="1">
      <alignment vertical="center" wrapText="1"/>
    </xf>
    <xf numFmtId="0" fontId="30" fillId="0" borderId="1" xfId="1" applyNumberFormat="1" applyFont="1" applyFill="1" applyBorder="1" applyAlignment="1">
      <alignment vertical="center" wrapText="1"/>
    </xf>
    <xf numFmtId="0" fontId="13" fillId="0" borderId="1" xfId="1" applyNumberFormat="1" applyFont="1" applyFill="1" applyBorder="1" applyAlignment="1">
      <alignment horizontal="center" vertical="center" wrapText="1"/>
    </xf>
    <xf numFmtId="0" fontId="22" fillId="0" borderId="2" xfId="6" applyNumberFormat="1" applyFont="1" applyFill="1" applyBorder="1" applyAlignment="1">
      <alignment horizontal="center" vertical="center" wrapText="1"/>
    </xf>
    <xf numFmtId="0" fontId="22" fillId="0" borderId="4" xfId="6" applyNumberFormat="1" applyFont="1" applyFill="1" applyBorder="1" applyAlignment="1">
      <alignment horizontal="center" vertical="center" wrapText="1"/>
    </xf>
    <xf numFmtId="0" fontId="13" fillId="0" borderId="5" xfId="1" applyNumberFormat="1" applyFont="1" applyFill="1" applyBorder="1" applyAlignment="1">
      <alignment horizontal="center" vertical="center" wrapText="1"/>
    </xf>
    <xf numFmtId="0" fontId="22" fillId="0" borderId="6" xfId="6" applyNumberFormat="1" applyFont="1" applyFill="1" applyBorder="1" applyAlignment="1">
      <alignment horizontal="center" vertical="center" wrapText="1"/>
    </xf>
    <xf numFmtId="0" fontId="31" fillId="0" borderId="1" xfId="6"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xf>
    <xf numFmtId="0" fontId="16" fillId="0" borderId="0" xfId="1" applyNumberFormat="1" applyFont="1" applyFill="1" applyBorder="1" applyAlignment="1">
      <alignment horizontal="left" vertical="center"/>
    </xf>
    <xf numFmtId="0" fontId="16" fillId="0" borderId="0" xfId="1" applyNumberFormat="1" applyFont="1" applyFill="1" applyBorder="1" applyAlignment="1">
      <alignment horizontal="left" vertical="center" wrapText="1"/>
    </xf>
    <xf numFmtId="0" fontId="22" fillId="0" borderId="1" xfId="6" applyNumberFormat="1" applyFont="1" applyFill="1" applyBorder="1" applyAlignment="1">
      <alignment horizontal="center" vertical="center" wrapText="1"/>
    </xf>
    <xf numFmtId="0" fontId="22" fillId="0" borderId="1" xfId="6" applyNumberFormat="1" applyFont="1" applyFill="1" applyBorder="1" applyAlignment="1">
      <alignment horizontal="center" vertical="center"/>
    </xf>
    <xf numFmtId="0" fontId="17" fillId="0" borderId="0" xfId="1" applyNumberFormat="1" applyFont="1" applyFill="1" applyBorder="1" applyAlignment="1">
      <alignment horizontal="left" vertical="center"/>
    </xf>
    <xf numFmtId="0" fontId="18" fillId="0" borderId="0" xfId="6" applyNumberFormat="1" applyFont="1" applyFill="1" applyBorder="1" applyAlignment="1">
      <alignment horizontal="center" vertical="center" wrapText="1"/>
    </xf>
    <xf numFmtId="0" fontId="19" fillId="0" borderId="0" xfId="6" applyNumberFormat="1" applyFont="1" applyFill="1" applyBorder="1" applyAlignment="1">
      <alignment horizontal="left" vertical="center" wrapText="1"/>
    </xf>
    <xf numFmtId="0" fontId="21" fillId="0" borderId="3" xfId="6"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6"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cellXfs>
  <cellStyles count="8">
    <cellStyle name="常规" xfId="0" builtinId="0"/>
    <cellStyle name="常规 10" xfId="5"/>
    <cellStyle name="常规 2" xfId="6"/>
    <cellStyle name="常规 2 2" xfId="4"/>
    <cellStyle name="常规 2 2 2 2" xfId="2"/>
    <cellStyle name="常规 3" xfId="7"/>
    <cellStyle name="常规 9" xfId="3"/>
    <cellStyle name="常规_副本西藏自治区贫困县统筹整合使用财政涉农资金情况统计表（模版）参考表" xfId="1"/>
  </cellStyles>
  <dxfs count="0"/>
  <tableStyles count="0" defaultTableStyle="TableStyleMedium2"/>
  <colors>
    <mruColors>
      <color rgb="FFFFFF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449580</xdr:colOff>
      <xdr:row>3</xdr:row>
      <xdr:rowOff>160020</xdr:rowOff>
    </xdr:from>
    <xdr:to>
      <xdr:col>15</xdr:col>
      <xdr:colOff>0</xdr:colOff>
      <xdr:row>3</xdr:row>
      <xdr:rowOff>160020</xdr:rowOff>
    </xdr:to>
    <xdr:sp macro="" textlink="">
      <xdr:nvSpPr>
        <xdr:cNvPr id="62477" name="Line 1"/>
        <xdr:cNvSpPr>
          <a:spLocks noChangeShapeType="1"/>
        </xdr:cNvSpPr>
      </xdr:nvSpPr>
      <xdr:spPr>
        <a:xfrm>
          <a:off x="12261850" y="826770"/>
          <a:ext cx="303530" cy="0"/>
        </a:xfrm>
        <a:prstGeom prst="line">
          <a:avLst/>
        </a:prstGeom>
        <a:noFill/>
        <a:ln w="9525">
          <a:noFill/>
          <a:round/>
        </a:ln>
      </xdr:spPr>
    </xdr:sp>
    <xdr:clientData/>
  </xdr:twoCellAnchor>
  <xdr:twoCellAnchor>
    <xdr:from>
      <xdr:col>16</xdr:col>
      <xdr:colOff>205740</xdr:colOff>
      <xdr:row>3</xdr:row>
      <xdr:rowOff>160020</xdr:rowOff>
    </xdr:from>
    <xdr:to>
      <xdr:col>16</xdr:col>
      <xdr:colOff>205740</xdr:colOff>
      <xdr:row>3</xdr:row>
      <xdr:rowOff>160020</xdr:rowOff>
    </xdr:to>
    <xdr:sp macro="" textlink="">
      <xdr:nvSpPr>
        <xdr:cNvPr id="62478" name="Line 2"/>
        <xdr:cNvSpPr>
          <a:spLocks noChangeShapeType="1"/>
        </xdr:cNvSpPr>
      </xdr:nvSpPr>
      <xdr:spPr>
        <a:xfrm>
          <a:off x="13162280" y="826770"/>
          <a:ext cx="0" cy="0"/>
        </a:xfrm>
        <a:prstGeom prst="line">
          <a:avLst/>
        </a:prstGeom>
        <a:noFill/>
        <a:ln w="9525">
          <a:noFill/>
          <a:round/>
        </a:ln>
      </xdr:spPr>
    </xdr:sp>
    <xdr:clientData/>
  </xdr:twoCellAnchor>
  <xdr:twoCellAnchor>
    <xdr:from>
      <xdr:col>14</xdr:col>
      <xdr:colOff>449580</xdr:colOff>
      <xdr:row>3</xdr:row>
      <xdr:rowOff>160020</xdr:rowOff>
    </xdr:from>
    <xdr:to>
      <xdr:col>15</xdr:col>
      <xdr:colOff>0</xdr:colOff>
      <xdr:row>3</xdr:row>
      <xdr:rowOff>160020</xdr:rowOff>
    </xdr:to>
    <xdr:sp macro="" textlink="">
      <xdr:nvSpPr>
        <xdr:cNvPr id="62479" name="Line 1"/>
        <xdr:cNvSpPr>
          <a:spLocks noChangeShapeType="1"/>
        </xdr:cNvSpPr>
      </xdr:nvSpPr>
      <xdr:spPr>
        <a:xfrm>
          <a:off x="12261850" y="826770"/>
          <a:ext cx="303530" cy="0"/>
        </a:xfrm>
        <a:prstGeom prst="line">
          <a:avLst/>
        </a:prstGeom>
        <a:noFill/>
        <a:ln w="9525">
          <a:noFill/>
          <a:round/>
        </a:ln>
      </xdr:spPr>
    </xdr:sp>
    <xdr:clientData/>
  </xdr:twoCellAnchor>
  <xdr:twoCellAnchor>
    <xdr:from>
      <xdr:col>16</xdr:col>
      <xdr:colOff>205740</xdr:colOff>
      <xdr:row>3</xdr:row>
      <xdr:rowOff>160020</xdr:rowOff>
    </xdr:from>
    <xdr:to>
      <xdr:col>16</xdr:col>
      <xdr:colOff>205740</xdr:colOff>
      <xdr:row>3</xdr:row>
      <xdr:rowOff>160020</xdr:rowOff>
    </xdr:to>
    <xdr:sp macro="" textlink="">
      <xdr:nvSpPr>
        <xdr:cNvPr id="62480" name="Line 2"/>
        <xdr:cNvSpPr>
          <a:spLocks noChangeShapeType="1"/>
        </xdr:cNvSpPr>
      </xdr:nvSpPr>
      <xdr:spPr>
        <a:xfrm>
          <a:off x="13162280" y="826770"/>
          <a:ext cx="0" cy="0"/>
        </a:xfrm>
        <a:prstGeom prst="line">
          <a:avLst/>
        </a:prstGeom>
        <a:noFill/>
        <a:ln w="9525">
          <a:noFill/>
          <a:round/>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71"/>
  <sheetViews>
    <sheetView zoomScale="80" zoomScaleNormal="80" workbookViewId="0">
      <pane ySplit="6" topLeftCell="A7" activePane="bottomLeft" state="frozen"/>
      <selection pane="bottomLeft" activeCell="E9" sqref="E9"/>
    </sheetView>
  </sheetViews>
  <sheetFormatPr defaultColWidth="9" defaultRowHeight="13.5" customHeight="1"/>
  <cols>
    <col min="1" max="1" width="6" style="1" customWidth="1"/>
    <col min="2" max="2" width="28.5" style="1" customWidth="1"/>
    <col min="3" max="3" width="10.25" style="1" customWidth="1"/>
    <col min="4" max="4" width="9.25" style="1" customWidth="1"/>
    <col min="5" max="5" width="10.75" style="1" customWidth="1"/>
    <col min="6" max="6" width="11.125" style="1" customWidth="1"/>
    <col min="7" max="7" width="9.875" style="1" customWidth="1"/>
    <col min="8" max="8" width="30.125" style="1" customWidth="1"/>
    <col min="9" max="253" width="9" style="1" customWidth="1"/>
    <col min="254" max="16384" width="9" style="1"/>
  </cols>
  <sheetData>
    <row r="1" spans="1:8" ht="9.9499999999999993" customHeight="1">
      <c r="A1" s="54" t="s">
        <v>0</v>
      </c>
      <c r="B1" s="54"/>
    </row>
    <row r="2" spans="1:8" ht="20.25">
      <c r="A2" s="55" t="s">
        <v>208</v>
      </c>
      <c r="B2" s="55"/>
      <c r="C2" s="55"/>
      <c r="D2" s="55"/>
      <c r="E2" s="55"/>
      <c r="F2" s="55"/>
      <c r="G2" s="55"/>
      <c r="H2" s="55"/>
    </row>
    <row r="3" spans="1:8" ht="14.25">
      <c r="A3" s="56" t="s">
        <v>1</v>
      </c>
      <c r="B3" s="56"/>
      <c r="C3" s="56"/>
      <c r="D3" s="56"/>
      <c r="E3" s="25"/>
      <c r="F3" s="25"/>
      <c r="G3" s="57" t="s">
        <v>2</v>
      </c>
      <c r="H3" s="57"/>
    </row>
    <row r="4" spans="1:8" s="21" customFormat="1" ht="27.75" customHeight="1">
      <c r="A4" s="52" t="s">
        <v>3</v>
      </c>
      <c r="B4" s="52" t="s">
        <v>4</v>
      </c>
      <c r="C4" s="52" t="s">
        <v>5</v>
      </c>
      <c r="D4" s="52"/>
      <c r="E4" s="52" t="s">
        <v>6</v>
      </c>
      <c r="F4" s="52"/>
      <c r="G4" s="52"/>
      <c r="H4" s="53" t="s">
        <v>7</v>
      </c>
    </row>
    <row r="5" spans="1:8" s="21" customFormat="1" ht="41.25" customHeight="1">
      <c r="A5" s="52"/>
      <c r="B5" s="52"/>
      <c r="C5" s="26" t="s">
        <v>8</v>
      </c>
      <c r="D5" s="26" t="s">
        <v>9</v>
      </c>
      <c r="E5" s="26" t="s">
        <v>8</v>
      </c>
      <c r="F5" s="26" t="s">
        <v>10</v>
      </c>
      <c r="G5" s="26" t="s">
        <v>11</v>
      </c>
      <c r="H5" s="53"/>
    </row>
    <row r="6" spans="1:8" s="21" customFormat="1" ht="29.25" customHeight="1">
      <c r="A6" s="26" t="s">
        <v>12</v>
      </c>
      <c r="B6" s="26">
        <v>1</v>
      </c>
      <c r="C6" s="26" t="s">
        <v>13</v>
      </c>
      <c r="D6" s="26">
        <v>3</v>
      </c>
      <c r="E6" s="26" t="s">
        <v>14</v>
      </c>
      <c r="F6" s="26" t="s">
        <v>15</v>
      </c>
      <c r="G6" s="26">
        <v>7</v>
      </c>
      <c r="H6" s="26">
        <v>9</v>
      </c>
    </row>
    <row r="7" spans="1:8" s="21" customFormat="1" ht="30" customHeight="1">
      <c r="A7" s="26" t="s">
        <v>16</v>
      </c>
      <c r="B7" s="27" t="s">
        <v>17</v>
      </c>
      <c r="C7" s="28">
        <v>5282.26</v>
      </c>
      <c r="D7" s="28">
        <v>5282.26</v>
      </c>
      <c r="E7" s="28">
        <f t="shared" ref="E7:G7" si="0">SUM(E8:E24)</f>
        <v>8548.3700000000008</v>
      </c>
      <c r="F7" s="28">
        <f t="shared" si="0"/>
        <v>7846.63</v>
      </c>
      <c r="G7" s="28">
        <f t="shared" si="0"/>
        <v>7846.63</v>
      </c>
      <c r="H7" s="29"/>
    </row>
    <row r="8" spans="1:8" s="21" customFormat="1" ht="54.75" customHeight="1">
      <c r="A8" s="28">
        <v>1</v>
      </c>
      <c r="B8" s="30" t="s">
        <v>18</v>
      </c>
      <c r="C8" s="26">
        <v>539.94000000000005</v>
      </c>
      <c r="D8" s="26">
        <v>539.94000000000005</v>
      </c>
      <c r="E8" s="26">
        <v>7359.58</v>
      </c>
      <c r="F8" s="26">
        <v>7359.58</v>
      </c>
      <c r="G8" s="26">
        <v>7359.58</v>
      </c>
      <c r="H8" s="26" t="s">
        <v>19</v>
      </c>
    </row>
    <row r="9" spans="1:8" s="21" customFormat="1" ht="48" customHeight="1">
      <c r="A9" s="28">
        <v>2</v>
      </c>
      <c r="B9" s="30" t="s">
        <v>20</v>
      </c>
      <c r="C9" s="26"/>
      <c r="D9" s="26"/>
      <c r="E9" s="31"/>
      <c r="F9" s="31"/>
      <c r="G9" s="31"/>
      <c r="H9" s="29"/>
    </row>
    <row r="10" spans="1:8" s="21" customFormat="1" ht="36.950000000000003" customHeight="1">
      <c r="A10" s="28">
        <v>3</v>
      </c>
      <c r="B10" s="30" t="s">
        <v>21</v>
      </c>
      <c r="C10" s="26"/>
      <c r="D10" s="26"/>
      <c r="E10" s="32">
        <v>56</v>
      </c>
      <c r="F10" s="31"/>
      <c r="G10" s="31"/>
      <c r="H10" s="29"/>
    </row>
    <row r="11" spans="1:8" s="21" customFormat="1" ht="26.1" customHeight="1">
      <c r="A11" s="28">
        <v>4</v>
      </c>
      <c r="B11" s="30" t="s">
        <v>22</v>
      </c>
      <c r="C11" s="26">
        <v>1592.4</v>
      </c>
      <c r="D11" s="26">
        <v>1592.4</v>
      </c>
      <c r="E11" s="26">
        <v>772.79</v>
      </c>
      <c r="F11" s="33">
        <v>127.05</v>
      </c>
      <c r="G11" s="33">
        <v>127.05</v>
      </c>
      <c r="H11" s="33" t="s">
        <v>23</v>
      </c>
    </row>
    <row r="12" spans="1:8" s="21" customFormat="1" ht="21" customHeight="1">
      <c r="A12" s="28">
        <v>5</v>
      </c>
      <c r="B12" s="30" t="s">
        <v>24</v>
      </c>
      <c r="C12" s="26">
        <v>2208.87</v>
      </c>
      <c r="D12" s="26">
        <v>2208.87</v>
      </c>
      <c r="E12" s="26"/>
      <c r="F12" s="26"/>
      <c r="G12" s="26"/>
      <c r="H12" s="29"/>
    </row>
    <row r="13" spans="1:8" s="21" customFormat="1" ht="21" customHeight="1">
      <c r="A13" s="28">
        <v>6</v>
      </c>
      <c r="B13" s="30" t="s">
        <v>25</v>
      </c>
      <c r="C13" s="26">
        <v>941.05</v>
      </c>
      <c r="D13" s="26">
        <v>941.05</v>
      </c>
      <c r="E13" s="26"/>
      <c r="F13" s="26"/>
      <c r="G13" s="26"/>
      <c r="H13" s="29"/>
    </row>
    <row r="14" spans="1:8" s="21" customFormat="1" ht="36" customHeight="1">
      <c r="A14" s="28">
        <v>7</v>
      </c>
      <c r="B14" s="30" t="s">
        <v>26</v>
      </c>
      <c r="C14" s="26"/>
      <c r="D14" s="26"/>
      <c r="E14" s="26"/>
      <c r="F14" s="26"/>
      <c r="G14" s="26"/>
      <c r="H14" s="29"/>
    </row>
    <row r="15" spans="1:8" s="21" customFormat="1" ht="15" customHeight="1">
      <c r="A15" s="28">
        <v>8</v>
      </c>
      <c r="B15" s="30" t="s">
        <v>27</v>
      </c>
      <c r="C15" s="26"/>
      <c r="D15" s="26"/>
      <c r="E15" s="26"/>
      <c r="F15" s="26"/>
      <c r="G15" s="26"/>
      <c r="H15" s="29"/>
    </row>
    <row r="16" spans="1:8" s="21" customFormat="1" ht="27" customHeight="1">
      <c r="A16" s="28">
        <v>9</v>
      </c>
      <c r="B16" s="30" t="s">
        <v>28</v>
      </c>
      <c r="C16" s="26"/>
      <c r="D16" s="26"/>
      <c r="E16" s="34"/>
      <c r="F16" s="34"/>
      <c r="G16" s="34"/>
      <c r="H16" s="29"/>
    </row>
    <row r="17" spans="1:8" s="21" customFormat="1" ht="15" customHeight="1">
      <c r="A17" s="28">
        <v>10</v>
      </c>
      <c r="B17" s="30" t="s">
        <v>29</v>
      </c>
      <c r="C17" s="26"/>
      <c r="D17" s="26"/>
      <c r="E17" s="35"/>
      <c r="F17" s="35"/>
      <c r="G17" s="35"/>
      <c r="H17" s="29"/>
    </row>
    <row r="18" spans="1:8" s="21" customFormat="1" ht="15" customHeight="1">
      <c r="A18" s="28">
        <v>11</v>
      </c>
      <c r="B18" s="30" t="s">
        <v>30</v>
      </c>
      <c r="C18" s="26"/>
      <c r="D18" s="26"/>
      <c r="E18" s="26"/>
      <c r="F18" s="26"/>
      <c r="G18" s="26"/>
      <c r="H18" s="29"/>
    </row>
    <row r="19" spans="1:8" s="21" customFormat="1" ht="15" customHeight="1">
      <c r="A19" s="28">
        <v>12</v>
      </c>
      <c r="B19" s="30" t="s">
        <v>31</v>
      </c>
      <c r="C19" s="26"/>
      <c r="D19" s="26"/>
      <c r="E19" s="26"/>
      <c r="F19" s="26"/>
      <c r="G19" s="26"/>
      <c r="H19" s="29"/>
    </row>
    <row r="20" spans="1:8" s="21" customFormat="1" ht="30.95" customHeight="1">
      <c r="A20" s="28">
        <v>13</v>
      </c>
      <c r="B20" s="30" t="s">
        <v>32</v>
      </c>
      <c r="C20" s="26"/>
      <c r="D20" s="26"/>
      <c r="E20" s="26"/>
      <c r="F20" s="26"/>
      <c r="G20" s="26"/>
      <c r="H20" s="29"/>
    </row>
    <row r="21" spans="1:8" s="21" customFormat="1" ht="32.1" customHeight="1">
      <c r="A21" s="28">
        <v>14</v>
      </c>
      <c r="B21" s="30" t="s">
        <v>33</v>
      </c>
      <c r="C21" s="26"/>
      <c r="D21" s="26"/>
      <c r="E21" s="26">
        <v>360</v>
      </c>
      <c r="F21" s="26">
        <v>360</v>
      </c>
      <c r="G21" s="26">
        <v>360</v>
      </c>
      <c r="H21" s="29" t="s">
        <v>34</v>
      </c>
    </row>
    <row r="22" spans="1:8" s="21" customFormat="1" ht="30.95" customHeight="1">
      <c r="A22" s="28">
        <v>15</v>
      </c>
      <c r="B22" s="30" t="s">
        <v>35</v>
      </c>
      <c r="C22" s="26"/>
      <c r="D22" s="26"/>
      <c r="E22" s="26"/>
      <c r="F22" s="26"/>
      <c r="G22" s="26"/>
      <c r="H22" s="29"/>
    </row>
    <row r="23" spans="1:8" s="21" customFormat="1" ht="23.1" customHeight="1">
      <c r="A23" s="28">
        <v>16</v>
      </c>
      <c r="B23" s="30" t="s">
        <v>36</v>
      </c>
      <c r="C23" s="26"/>
      <c r="D23" s="26"/>
      <c r="E23" s="35"/>
      <c r="F23" s="35"/>
      <c r="G23" s="35"/>
      <c r="H23" s="29"/>
    </row>
    <row r="24" spans="1:8" s="21" customFormat="1" ht="28.5" customHeight="1">
      <c r="A24" s="28">
        <v>17</v>
      </c>
      <c r="B24" s="30" t="s">
        <v>37</v>
      </c>
      <c r="C24" s="26"/>
      <c r="D24" s="26"/>
      <c r="E24" s="26"/>
      <c r="F24" s="26"/>
      <c r="G24" s="26"/>
      <c r="H24" s="29"/>
    </row>
    <row r="25" spans="1:8" s="21" customFormat="1" ht="18" customHeight="1">
      <c r="A25" s="26"/>
      <c r="B25" s="30" t="s">
        <v>38</v>
      </c>
      <c r="C25" s="26"/>
      <c r="D25" s="26"/>
      <c r="E25" s="26"/>
      <c r="F25" s="26"/>
      <c r="G25" s="26"/>
      <c r="H25" s="29"/>
    </row>
    <row r="26" spans="1:8" s="21" customFormat="1" ht="18" customHeight="1">
      <c r="A26" s="26"/>
      <c r="B26" s="30" t="s">
        <v>39</v>
      </c>
      <c r="C26" s="26"/>
      <c r="D26" s="26"/>
      <c r="E26" s="26"/>
      <c r="F26" s="26"/>
      <c r="G26" s="26"/>
      <c r="H26" s="29"/>
    </row>
    <row r="27" spans="1:8" s="21" customFormat="1" ht="18" customHeight="1">
      <c r="A27" s="26"/>
      <c r="B27" s="30" t="s">
        <v>40</v>
      </c>
      <c r="C27" s="26"/>
      <c r="D27" s="26"/>
      <c r="E27" s="26"/>
      <c r="F27" s="26"/>
      <c r="G27" s="26"/>
      <c r="H27" s="29"/>
    </row>
    <row r="28" spans="1:8" s="21" customFormat="1" ht="21" customHeight="1">
      <c r="A28" s="26"/>
      <c r="B28" s="30" t="s">
        <v>41</v>
      </c>
      <c r="C28" s="26"/>
      <c r="D28" s="26"/>
      <c r="E28" s="26"/>
      <c r="F28" s="26"/>
      <c r="G28" s="26"/>
      <c r="H28" s="29"/>
    </row>
    <row r="29" spans="1:8" s="21" customFormat="1" ht="21" customHeight="1">
      <c r="A29" s="26"/>
      <c r="B29" s="27" t="s">
        <v>42</v>
      </c>
      <c r="C29" s="28">
        <v>3005.7</v>
      </c>
      <c r="D29" s="28">
        <v>3005.7</v>
      </c>
      <c r="E29" s="28">
        <f t="shared" ref="E29:G29" si="1">SUM(E30:E42)</f>
        <v>1795.78</v>
      </c>
      <c r="F29" s="28">
        <f t="shared" si="1"/>
        <v>1215.78</v>
      </c>
      <c r="G29" s="28">
        <f t="shared" si="1"/>
        <v>1215.78</v>
      </c>
      <c r="H29" s="29"/>
    </row>
    <row r="30" spans="1:8" s="21" customFormat="1" ht="21" customHeight="1">
      <c r="A30" s="28">
        <v>1</v>
      </c>
      <c r="B30" s="30" t="s">
        <v>18</v>
      </c>
      <c r="C30" s="26">
        <v>2000</v>
      </c>
      <c r="D30" s="26">
        <v>2000</v>
      </c>
      <c r="E30" s="26">
        <v>140</v>
      </c>
      <c r="F30" s="26">
        <v>140</v>
      </c>
      <c r="G30" s="26">
        <v>140</v>
      </c>
      <c r="H30" s="29" t="s">
        <v>43</v>
      </c>
    </row>
    <row r="31" spans="1:8" s="21" customFormat="1" ht="29.1" customHeight="1">
      <c r="A31" s="28">
        <v>2</v>
      </c>
      <c r="B31" s="30" t="s">
        <v>44</v>
      </c>
      <c r="C31" s="26"/>
      <c r="D31" s="26"/>
      <c r="E31" s="26">
        <v>276.93</v>
      </c>
      <c r="F31" s="26">
        <v>276.93</v>
      </c>
      <c r="G31" s="26">
        <v>276.93</v>
      </c>
      <c r="H31" s="29" t="s">
        <v>45</v>
      </c>
    </row>
    <row r="32" spans="1:8" s="21" customFormat="1" ht="36.950000000000003" customHeight="1">
      <c r="A32" s="28">
        <v>3</v>
      </c>
      <c r="B32" s="30" t="s">
        <v>21</v>
      </c>
      <c r="C32" s="26"/>
      <c r="D32" s="26"/>
      <c r="E32" s="26"/>
      <c r="F32" s="26"/>
      <c r="G32" s="26"/>
      <c r="H32" s="29"/>
    </row>
    <row r="33" spans="1:8" s="21" customFormat="1" ht="33" customHeight="1">
      <c r="A33" s="28">
        <v>4</v>
      </c>
      <c r="B33" s="30" t="s">
        <v>46</v>
      </c>
      <c r="C33" s="26"/>
      <c r="D33" s="26"/>
      <c r="E33" s="26"/>
      <c r="F33" s="26"/>
      <c r="G33" s="26"/>
      <c r="H33" s="29"/>
    </row>
    <row r="34" spans="1:8" s="21" customFormat="1" ht="21" customHeight="1">
      <c r="A34" s="28">
        <v>5</v>
      </c>
      <c r="B34" s="30" t="s">
        <v>47</v>
      </c>
      <c r="C34" s="26"/>
      <c r="D34" s="26"/>
      <c r="E34" s="26"/>
      <c r="F34" s="26"/>
      <c r="G34" s="26"/>
      <c r="H34" s="29"/>
    </row>
    <row r="35" spans="1:8" s="21" customFormat="1" ht="30.95" customHeight="1">
      <c r="A35" s="28">
        <v>6</v>
      </c>
      <c r="B35" s="30" t="s">
        <v>48</v>
      </c>
      <c r="C35" s="26"/>
      <c r="D35" s="26"/>
      <c r="E35" s="26"/>
      <c r="F35" s="26"/>
      <c r="G35" s="26"/>
      <c r="H35" s="29"/>
    </row>
    <row r="36" spans="1:8" s="21" customFormat="1" ht="30" customHeight="1">
      <c r="A36" s="28">
        <v>7</v>
      </c>
      <c r="B36" s="30" t="s">
        <v>33</v>
      </c>
      <c r="C36" s="26"/>
      <c r="D36" s="26"/>
      <c r="E36" s="26">
        <v>798.85</v>
      </c>
      <c r="F36" s="26">
        <v>798.85</v>
      </c>
      <c r="G36" s="26">
        <v>798.85</v>
      </c>
      <c r="H36" s="29" t="s">
        <v>49</v>
      </c>
    </row>
    <row r="37" spans="1:8" s="21" customFormat="1" ht="21" customHeight="1">
      <c r="A37" s="28">
        <v>8</v>
      </c>
      <c r="B37" s="30" t="s">
        <v>50</v>
      </c>
      <c r="C37" s="26"/>
      <c r="D37" s="26"/>
      <c r="E37" s="26"/>
      <c r="F37" s="26"/>
      <c r="G37" s="26"/>
      <c r="H37" s="29"/>
    </row>
    <row r="38" spans="1:8" s="21" customFormat="1" ht="21" customHeight="1">
      <c r="A38" s="28">
        <v>9</v>
      </c>
      <c r="B38" s="30" t="s">
        <v>51</v>
      </c>
      <c r="C38" s="26">
        <v>1000</v>
      </c>
      <c r="D38" s="26">
        <v>1000</v>
      </c>
      <c r="E38" s="26"/>
      <c r="F38" s="26"/>
      <c r="G38" s="26"/>
      <c r="H38" s="29"/>
    </row>
    <row r="39" spans="1:8" s="21" customFormat="1" ht="21" customHeight="1">
      <c r="A39" s="28">
        <v>10</v>
      </c>
      <c r="B39" s="30" t="s">
        <v>52</v>
      </c>
      <c r="C39" s="26"/>
      <c r="D39" s="26"/>
      <c r="E39" s="26"/>
      <c r="F39" s="26"/>
      <c r="G39" s="26"/>
      <c r="H39" s="29"/>
    </row>
    <row r="40" spans="1:8" s="21" customFormat="1" ht="21" customHeight="1">
      <c r="A40" s="28">
        <v>11</v>
      </c>
      <c r="B40" s="30" t="s">
        <v>53</v>
      </c>
      <c r="C40" s="26"/>
      <c r="D40" s="26"/>
      <c r="E40" s="26"/>
      <c r="F40" s="26"/>
      <c r="G40" s="26"/>
      <c r="H40" s="36"/>
    </row>
    <row r="41" spans="1:8" s="21" customFormat="1" ht="21" customHeight="1">
      <c r="A41" s="28">
        <v>12</v>
      </c>
      <c r="B41" s="30" t="s">
        <v>54</v>
      </c>
      <c r="C41" s="26"/>
      <c r="D41" s="26"/>
      <c r="E41" s="26"/>
      <c r="F41" s="26"/>
      <c r="G41" s="26"/>
      <c r="H41" s="36"/>
    </row>
    <row r="42" spans="1:8" s="21" customFormat="1" ht="21" customHeight="1">
      <c r="A42" s="28">
        <v>13</v>
      </c>
      <c r="B42" s="30" t="s">
        <v>55</v>
      </c>
      <c r="C42" s="26">
        <v>5.7</v>
      </c>
      <c r="D42" s="26">
        <v>5.7</v>
      </c>
      <c r="E42" s="26">
        <v>580</v>
      </c>
      <c r="F42" s="26"/>
      <c r="G42" s="26"/>
      <c r="H42" s="36"/>
    </row>
    <row r="43" spans="1:8" s="21" customFormat="1" ht="21" customHeight="1">
      <c r="A43" s="27" t="s">
        <v>56</v>
      </c>
      <c r="B43" s="27" t="s">
        <v>57</v>
      </c>
      <c r="C43" s="28">
        <v>1162.7080000000001</v>
      </c>
      <c r="D43" s="28">
        <v>1162.7080000000001</v>
      </c>
      <c r="E43" s="28">
        <f t="shared" ref="E43:G43" si="2">SUM(E44:E51)</f>
        <v>1737.02</v>
      </c>
      <c r="F43" s="28">
        <f t="shared" si="2"/>
        <v>1737.02</v>
      </c>
      <c r="G43" s="28">
        <f t="shared" si="2"/>
        <v>1737.02</v>
      </c>
      <c r="H43" s="37"/>
    </row>
    <row r="44" spans="1:8" s="21" customFormat="1" ht="27" customHeight="1">
      <c r="A44" s="38">
        <v>1</v>
      </c>
      <c r="B44" s="30" t="s">
        <v>18</v>
      </c>
      <c r="C44" s="26">
        <v>1054.7</v>
      </c>
      <c r="D44" s="26">
        <v>1054.7</v>
      </c>
      <c r="E44" s="26">
        <v>1712.02</v>
      </c>
      <c r="F44" s="26">
        <v>1712.02</v>
      </c>
      <c r="G44" s="26">
        <v>1712.02</v>
      </c>
      <c r="H44" s="29" t="s">
        <v>58</v>
      </c>
    </row>
    <row r="45" spans="1:8" s="21" customFormat="1" ht="15.95" customHeight="1">
      <c r="A45" s="38">
        <v>2</v>
      </c>
      <c r="B45" s="30" t="s">
        <v>59</v>
      </c>
      <c r="C45" s="26"/>
      <c r="D45" s="26"/>
      <c r="E45" s="26"/>
      <c r="F45" s="26"/>
      <c r="G45" s="26"/>
      <c r="H45" s="37"/>
    </row>
    <row r="46" spans="1:8" s="21" customFormat="1" ht="15.95" customHeight="1">
      <c r="A46" s="38">
        <v>3</v>
      </c>
      <c r="B46" s="30" t="s">
        <v>60</v>
      </c>
      <c r="C46" s="26"/>
      <c r="D46" s="26"/>
      <c r="E46" s="26"/>
      <c r="F46" s="26"/>
      <c r="G46" s="26"/>
      <c r="H46" s="37"/>
    </row>
    <row r="47" spans="1:8" s="21" customFormat="1" ht="15.95" customHeight="1">
      <c r="A47" s="38">
        <v>4</v>
      </c>
      <c r="B47" s="30" t="s">
        <v>61</v>
      </c>
      <c r="C47" s="26"/>
      <c r="D47" s="26"/>
      <c r="E47" s="26"/>
      <c r="F47" s="26"/>
      <c r="G47" s="26"/>
      <c r="H47" s="37"/>
    </row>
    <row r="48" spans="1:8" s="21" customFormat="1" ht="15.95" customHeight="1">
      <c r="A48" s="38">
        <v>5</v>
      </c>
      <c r="B48" s="30" t="s">
        <v>62</v>
      </c>
      <c r="C48" s="26">
        <v>21.5</v>
      </c>
      <c r="D48" s="26">
        <v>21.5</v>
      </c>
      <c r="E48" s="26">
        <v>25</v>
      </c>
      <c r="F48" s="26">
        <v>25</v>
      </c>
      <c r="G48" s="26">
        <v>25</v>
      </c>
      <c r="H48" s="29" t="s">
        <v>63</v>
      </c>
    </row>
    <row r="49" spans="1:8" s="21" customFormat="1" ht="15.95" customHeight="1">
      <c r="A49" s="38">
        <v>6</v>
      </c>
      <c r="B49" s="30" t="s">
        <v>64</v>
      </c>
      <c r="C49" s="26"/>
      <c r="D49" s="26"/>
      <c r="E49" s="26"/>
      <c r="F49" s="26"/>
      <c r="G49" s="26"/>
      <c r="H49" s="33"/>
    </row>
    <row r="50" spans="1:8" s="21" customFormat="1" ht="15.95" customHeight="1">
      <c r="A50" s="38">
        <v>7</v>
      </c>
      <c r="B50" s="30" t="s">
        <v>53</v>
      </c>
      <c r="C50" s="26"/>
      <c r="D50" s="26"/>
      <c r="E50" s="26"/>
      <c r="F50" s="26"/>
      <c r="G50" s="26"/>
      <c r="H50" s="33"/>
    </row>
    <row r="51" spans="1:8" s="21" customFormat="1" ht="15.95" customHeight="1">
      <c r="A51" s="38">
        <v>8</v>
      </c>
      <c r="B51" s="30" t="s">
        <v>55</v>
      </c>
      <c r="C51" s="26">
        <v>86.507999999999996</v>
      </c>
      <c r="D51" s="26">
        <v>86.507999999999996</v>
      </c>
      <c r="E51" s="26"/>
      <c r="F51" s="26"/>
      <c r="G51" s="26"/>
      <c r="H51" s="39"/>
    </row>
    <row r="52" spans="1:8" s="21" customFormat="1" ht="15.95" customHeight="1">
      <c r="A52" s="38">
        <v>9</v>
      </c>
      <c r="B52" s="30"/>
      <c r="C52" s="26"/>
      <c r="D52" s="26"/>
      <c r="E52" s="26"/>
      <c r="F52" s="26"/>
      <c r="G52" s="26"/>
      <c r="H52" s="40"/>
    </row>
    <row r="53" spans="1:8" s="21" customFormat="1" ht="21" customHeight="1">
      <c r="A53" s="27" t="s">
        <v>65</v>
      </c>
      <c r="B53" s="27" t="s">
        <v>66</v>
      </c>
      <c r="C53" s="28">
        <v>3348</v>
      </c>
      <c r="D53" s="28">
        <v>3348</v>
      </c>
      <c r="E53" s="28">
        <f t="shared" ref="E53:G53" si="3">SUM(E54:E60)</f>
        <v>3796</v>
      </c>
      <c r="F53" s="28">
        <f t="shared" si="3"/>
        <v>3796</v>
      </c>
      <c r="G53" s="28">
        <f t="shared" si="3"/>
        <v>3796</v>
      </c>
      <c r="H53" s="41"/>
    </row>
    <row r="54" spans="1:8" s="21" customFormat="1" ht="21" customHeight="1">
      <c r="A54" s="38">
        <v>1</v>
      </c>
      <c r="B54" s="30" t="s">
        <v>18</v>
      </c>
      <c r="C54" s="26">
        <v>3348</v>
      </c>
      <c r="D54" s="26">
        <v>3348</v>
      </c>
      <c r="E54" s="26">
        <v>3796</v>
      </c>
      <c r="F54" s="26">
        <v>3796</v>
      </c>
      <c r="G54" s="26">
        <v>3796</v>
      </c>
      <c r="H54" s="42"/>
    </row>
    <row r="55" spans="1:8" s="21" customFormat="1" ht="21" customHeight="1">
      <c r="A55" s="38">
        <v>2</v>
      </c>
      <c r="B55" s="30" t="s">
        <v>59</v>
      </c>
      <c r="C55" s="26"/>
      <c r="D55" s="26"/>
      <c r="E55" s="26"/>
      <c r="F55" s="26"/>
      <c r="G55" s="26"/>
      <c r="H55" s="41"/>
    </row>
    <row r="56" spans="1:8" s="21" customFormat="1" ht="21" customHeight="1">
      <c r="A56" s="38">
        <v>3</v>
      </c>
      <c r="B56" s="30" t="s">
        <v>60</v>
      </c>
      <c r="C56" s="26"/>
      <c r="D56" s="26"/>
      <c r="E56" s="26"/>
      <c r="F56" s="26"/>
      <c r="G56" s="26"/>
      <c r="H56" s="41"/>
    </row>
    <row r="57" spans="1:8" s="21" customFormat="1" ht="21" customHeight="1">
      <c r="A57" s="38">
        <v>4</v>
      </c>
      <c r="B57" s="30" t="s">
        <v>61</v>
      </c>
      <c r="C57" s="26"/>
      <c r="D57" s="26"/>
      <c r="E57" s="26"/>
      <c r="F57" s="26"/>
      <c r="G57" s="26"/>
      <c r="H57" s="43"/>
    </row>
    <row r="58" spans="1:8" s="21" customFormat="1" ht="21" customHeight="1">
      <c r="A58" s="38">
        <v>5</v>
      </c>
      <c r="B58" s="30" t="s">
        <v>62</v>
      </c>
      <c r="C58" s="26"/>
      <c r="D58" s="26"/>
      <c r="E58" s="44"/>
      <c r="F58" s="44"/>
      <c r="G58" s="44"/>
      <c r="H58" s="43"/>
    </row>
    <row r="59" spans="1:8" s="21" customFormat="1" ht="21" customHeight="1">
      <c r="A59" s="38">
        <v>6</v>
      </c>
      <c r="B59" s="30" t="s">
        <v>55</v>
      </c>
      <c r="C59" s="26"/>
      <c r="D59" s="45"/>
      <c r="E59" s="33"/>
      <c r="F59" s="33"/>
      <c r="G59" s="33"/>
      <c r="H59" s="46"/>
    </row>
    <row r="60" spans="1:8" s="21" customFormat="1" ht="21" customHeight="1">
      <c r="A60" s="38">
        <v>7</v>
      </c>
      <c r="B60" s="30"/>
      <c r="C60" s="26"/>
      <c r="D60" s="26"/>
      <c r="E60" s="47"/>
      <c r="F60" s="47"/>
      <c r="G60" s="47"/>
      <c r="H60" s="43"/>
    </row>
    <row r="61" spans="1:8" s="21" customFormat="1" ht="21" customHeight="1">
      <c r="A61" s="38"/>
      <c r="B61" s="30"/>
      <c r="C61" s="26"/>
      <c r="D61" s="48"/>
      <c r="E61" s="48"/>
      <c r="F61" s="48"/>
      <c r="G61" s="48"/>
      <c r="H61" s="43"/>
    </row>
    <row r="62" spans="1:8" s="22" customFormat="1" ht="21" customHeight="1">
      <c r="A62" s="27" t="s">
        <v>67</v>
      </c>
      <c r="B62" s="27" t="s">
        <v>68</v>
      </c>
      <c r="C62" s="28">
        <v>12798.668</v>
      </c>
      <c r="D62" s="28">
        <v>12798.668</v>
      </c>
      <c r="E62" s="28">
        <f t="shared" ref="E62:G62" si="4">E7+E29+E43+E53</f>
        <v>15877.17</v>
      </c>
      <c r="F62" s="28">
        <f t="shared" si="4"/>
        <v>14595.43</v>
      </c>
      <c r="G62" s="28">
        <f t="shared" si="4"/>
        <v>14595.43</v>
      </c>
      <c r="H62" s="27"/>
    </row>
    <row r="63" spans="1:8" ht="21" customHeight="1">
      <c r="A63" s="48">
        <v>1</v>
      </c>
      <c r="B63" s="26" t="s">
        <v>69</v>
      </c>
      <c r="C63" s="26">
        <v>12798.668</v>
      </c>
      <c r="D63" s="26">
        <v>12798.668</v>
      </c>
      <c r="E63" s="26">
        <v>15877.17</v>
      </c>
      <c r="F63" s="26">
        <v>14595.43</v>
      </c>
      <c r="G63" s="26">
        <v>14595.43</v>
      </c>
      <c r="H63" s="49"/>
    </row>
    <row r="64" spans="1:8" ht="21" customHeight="1">
      <c r="A64" s="48">
        <v>2</v>
      </c>
      <c r="B64" s="26" t="s">
        <v>70</v>
      </c>
      <c r="C64" s="26">
        <v>12798.668</v>
      </c>
      <c r="D64" s="26">
        <v>12798.668</v>
      </c>
      <c r="E64" s="26">
        <v>15877.17</v>
      </c>
      <c r="F64" s="26">
        <v>14595.43</v>
      </c>
      <c r="G64" s="26">
        <v>14595.43</v>
      </c>
      <c r="H64" s="49"/>
    </row>
    <row r="65" spans="1:8" ht="26.25" customHeight="1">
      <c r="B65" s="23"/>
    </row>
    <row r="66" spans="1:8" s="23" customFormat="1">
      <c r="A66" s="23" t="s">
        <v>71</v>
      </c>
    </row>
    <row r="67" spans="1:8" s="24" customFormat="1" ht="15.75" customHeight="1">
      <c r="A67" s="24" t="s">
        <v>72</v>
      </c>
    </row>
    <row r="68" spans="1:8" s="24" customFormat="1" ht="19.5" customHeight="1">
      <c r="A68" s="50" t="s">
        <v>73</v>
      </c>
      <c r="B68" s="50"/>
      <c r="C68" s="50"/>
      <c r="D68" s="50"/>
      <c r="E68" s="50"/>
      <c r="F68" s="50"/>
      <c r="G68" s="50"/>
    </row>
    <row r="69" spans="1:8" s="24" customFormat="1" ht="19.5" customHeight="1">
      <c r="A69" s="50" t="s">
        <v>74</v>
      </c>
      <c r="B69" s="50"/>
      <c r="C69" s="50"/>
      <c r="D69" s="50"/>
      <c r="E69" s="50"/>
      <c r="F69" s="50"/>
      <c r="G69" s="50"/>
    </row>
    <row r="70" spans="1:8" s="24" customFormat="1" ht="19.5" customHeight="1">
      <c r="A70" s="50" t="s">
        <v>75</v>
      </c>
      <c r="B70" s="50"/>
      <c r="C70" s="50"/>
      <c r="D70" s="50"/>
      <c r="E70" s="50"/>
      <c r="F70" s="50"/>
      <c r="G70" s="50"/>
      <c r="H70" s="50"/>
    </row>
    <row r="71" spans="1:8" s="24" customFormat="1" ht="29.1" customHeight="1">
      <c r="A71" s="51" t="s">
        <v>76</v>
      </c>
      <c r="B71" s="51"/>
      <c r="C71" s="51"/>
      <c r="D71" s="51"/>
      <c r="E71" s="51"/>
      <c r="F71" s="51"/>
      <c r="G71" s="51"/>
      <c r="H71" s="51"/>
    </row>
  </sheetData>
  <sheetProtection password="E9E5" sheet="1" objects="1" scenarios="1"/>
  <mergeCells count="13">
    <mergeCell ref="A1:B1"/>
    <mergeCell ref="A2:H2"/>
    <mergeCell ref="A3:D3"/>
    <mergeCell ref="G3:H3"/>
    <mergeCell ref="C4:D4"/>
    <mergeCell ref="E4:G4"/>
    <mergeCell ref="A68:G68"/>
    <mergeCell ref="A69:G69"/>
    <mergeCell ref="A70:H70"/>
    <mergeCell ref="A71:H71"/>
    <mergeCell ref="A4:A5"/>
    <mergeCell ref="B4:B5"/>
    <mergeCell ref="H4:H5"/>
  </mergeCells>
  <phoneticPr fontId="35" type="noConversion"/>
  <printOptions horizontalCentered="1"/>
  <pageMargins left="0.75" right="0.58888888888888902" top="0.58888888888888902" bottom="0.58888888888888902" header="0.50902777777777797" footer="0.50902777777777797"/>
  <pageSetup paperSize="9" scale="75" fitToHeight="0" orientation="portrait"/>
  <headerFooter alignWithMargins="0"/>
</worksheet>
</file>

<file path=xl/worksheets/sheet2.xml><?xml version="1.0" encoding="utf-8"?>
<worksheet xmlns="http://schemas.openxmlformats.org/spreadsheetml/2006/main" xmlns:r="http://schemas.openxmlformats.org/officeDocument/2006/relationships">
  <dimension ref="A1:XFD29"/>
  <sheetViews>
    <sheetView tabSelected="1" workbookViewId="0">
      <pane ySplit="4" topLeftCell="A5" activePane="bottomLeft" state="frozen"/>
      <selection pane="bottomLeft" activeCell="B14" sqref="B14"/>
    </sheetView>
  </sheetViews>
  <sheetFormatPr defaultColWidth="9" defaultRowHeight="13.5"/>
  <cols>
    <col min="1" max="1" width="5.375" customWidth="1"/>
    <col min="3" max="3" width="10.5" customWidth="1"/>
    <col min="4" max="4" width="10.375" customWidth="1"/>
    <col min="5" max="5" width="21.75" customWidth="1"/>
    <col min="9" max="9" width="20.5" customWidth="1"/>
    <col min="10" max="10" width="9.875" customWidth="1"/>
    <col min="11" max="11" width="11" customWidth="1"/>
    <col min="12" max="15" width="9.875" customWidth="1"/>
    <col min="16" max="16" width="5.125" customWidth="1"/>
    <col min="17" max="17" width="11" customWidth="1"/>
    <col min="18" max="19" width="9.875" customWidth="1"/>
    <col min="20" max="20" width="11" customWidth="1"/>
    <col min="21" max="21" width="9.875" customWidth="1"/>
    <col min="22" max="23" width="11" customWidth="1"/>
  </cols>
  <sheetData>
    <row r="1" spans="1:16384" ht="25.5">
      <c r="A1" s="62" t="s">
        <v>209</v>
      </c>
      <c r="B1" s="63"/>
      <c r="C1" s="63"/>
      <c r="D1" s="63"/>
      <c r="E1" s="63"/>
      <c r="F1" s="63"/>
      <c r="G1" s="63"/>
      <c r="H1" s="63"/>
      <c r="I1" s="63"/>
      <c r="J1" s="63"/>
      <c r="K1" s="63"/>
      <c r="L1" s="63"/>
      <c r="M1" s="63"/>
      <c r="N1" s="63"/>
      <c r="O1" s="63"/>
      <c r="P1" s="63"/>
      <c r="Q1" s="63"/>
      <c r="R1" s="63"/>
      <c r="S1" s="63"/>
      <c r="T1" s="63"/>
      <c r="U1" s="63"/>
      <c r="V1" s="63"/>
      <c r="W1" s="63"/>
      <c r="X1" s="63"/>
    </row>
    <row r="2" spans="1:16384">
      <c r="A2" s="64" t="s">
        <v>77</v>
      </c>
      <c r="B2" s="65"/>
      <c r="C2" s="65"/>
      <c r="D2" s="65"/>
      <c r="E2" s="65"/>
      <c r="F2" s="65"/>
      <c r="G2" s="65"/>
      <c r="H2" s="65"/>
      <c r="I2" s="65"/>
      <c r="J2" s="65"/>
      <c r="K2" s="65"/>
      <c r="L2" s="65"/>
      <c r="M2" s="65"/>
      <c r="N2" s="65"/>
      <c r="O2" s="65"/>
      <c r="P2" s="65"/>
      <c r="Q2" s="65"/>
      <c r="R2" s="65"/>
      <c r="S2" s="65"/>
      <c r="T2" s="65"/>
      <c r="U2" s="65"/>
      <c r="V2" s="65"/>
      <c r="W2" s="65"/>
      <c r="X2" s="65"/>
    </row>
    <row r="3" spans="1:16384">
      <c r="A3" s="58" t="s">
        <v>3</v>
      </c>
      <c r="B3" s="58" t="s">
        <v>78</v>
      </c>
      <c r="C3" s="58" t="s">
        <v>79</v>
      </c>
      <c r="D3" s="60" t="s">
        <v>80</v>
      </c>
      <c r="E3" s="58" t="s">
        <v>81</v>
      </c>
      <c r="F3" s="58" t="s">
        <v>82</v>
      </c>
      <c r="G3" s="58" t="s">
        <v>83</v>
      </c>
      <c r="H3" s="58" t="s">
        <v>84</v>
      </c>
      <c r="I3" s="58" t="s">
        <v>85</v>
      </c>
      <c r="J3" s="58"/>
      <c r="K3" s="58" t="s">
        <v>86</v>
      </c>
      <c r="L3" s="58"/>
      <c r="M3" s="58"/>
      <c r="N3" s="58"/>
      <c r="O3" s="58"/>
      <c r="P3" s="58"/>
      <c r="Q3" s="58"/>
      <c r="R3" s="58" t="s">
        <v>87</v>
      </c>
      <c r="S3" s="60" t="s">
        <v>88</v>
      </c>
      <c r="T3" s="60" t="s">
        <v>89</v>
      </c>
      <c r="U3" s="58" t="s">
        <v>90</v>
      </c>
      <c r="V3" s="58"/>
      <c r="W3" s="58"/>
      <c r="X3" s="58" t="s">
        <v>91</v>
      </c>
    </row>
    <row r="4" spans="1:16384" ht="36">
      <c r="A4" s="58"/>
      <c r="B4" s="58"/>
      <c r="C4" s="58"/>
      <c r="D4" s="58"/>
      <c r="E4" s="58"/>
      <c r="F4" s="58"/>
      <c r="G4" s="58"/>
      <c r="H4" s="58"/>
      <c r="I4" s="5" t="s">
        <v>92</v>
      </c>
      <c r="J4" s="5" t="s">
        <v>93</v>
      </c>
      <c r="K4" s="5" t="s">
        <v>94</v>
      </c>
      <c r="L4" s="5" t="s">
        <v>95</v>
      </c>
      <c r="M4" s="5" t="s">
        <v>96</v>
      </c>
      <c r="N4" s="5" t="s">
        <v>97</v>
      </c>
      <c r="O4" s="5" t="s">
        <v>98</v>
      </c>
      <c r="P4" s="5" t="s">
        <v>99</v>
      </c>
      <c r="Q4" s="15" t="s">
        <v>100</v>
      </c>
      <c r="R4" s="58"/>
      <c r="S4" s="58"/>
      <c r="T4" s="58"/>
      <c r="U4" s="5" t="s">
        <v>101</v>
      </c>
      <c r="V4" s="5" t="s">
        <v>102</v>
      </c>
      <c r="W4" s="5" t="s">
        <v>103</v>
      </c>
      <c r="X4" s="58"/>
    </row>
    <row r="5" spans="1:16384">
      <c r="A5" s="58" t="s">
        <v>104</v>
      </c>
      <c r="B5" s="58"/>
      <c r="C5" s="5">
        <v>1</v>
      </c>
      <c r="D5" s="5">
        <v>2</v>
      </c>
      <c r="E5" s="5">
        <v>3</v>
      </c>
      <c r="F5" s="5">
        <v>4</v>
      </c>
      <c r="G5" s="5">
        <v>5</v>
      </c>
      <c r="H5" s="5">
        <v>6</v>
      </c>
      <c r="I5" s="5">
        <v>7</v>
      </c>
      <c r="J5" s="5">
        <v>8</v>
      </c>
      <c r="K5" s="5">
        <v>9</v>
      </c>
      <c r="L5" s="5">
        <v>10</v>
      </c>
      <c r="M5" s="5">
        <v>11</v>
      </c>
      <c r="N5" s="5">
        <v>12</v>
      </c>
      <c r="O5" s="5">
        <v>13</v>
      </c>
      <c r="P5" s="5">
        <v>14</v>
      </c>
      <c r="Q5" s="5">
        <v>16</v>
      </c>
      <c r="R5" s="5">
        <v>17</v>
      </c>
      <c r="S5" s="5">
        <v>18</v>
      </c>
      <c r="T5" s="5">
        <v>19</v>
      </c>
      <c r="U5" s="5">
        <v>20</v>
      </c>
      <c r="V5" s="5">
        <v>21</v>
      </c>
      <c r="W5" s="5">
        <v>22</v>
      </c>
      <c r="X5" s="5">
        <v>23</v>
      </c>
    </row>
    <row r="6" spans="1:16384" s="2" customFormat="1" ht="16.149999999999999" customHeight="1">
      <c r="A6" s="61" t="s">
        <v>105</v>
      </c>
      <c r="B6" s="61"/>
      <c r="C6" s="6"/>
      <c r="D6" s="6"/>
      <c r="E6" s="6"/>
      <c r="F6" s="6"/>
      <c r="G6" s="6"/>
      <c r="H6" s="6"/>
      <c r="I6" s="6"/>
      <c r="J6" s="11">
        <f>J7+J13+J16+J24+J26</f>
        <v>14595.43</v>
      </c>
      <c r="K6" s="11">
        <f t="shared" ref="K6:W6" si="0">K7+K13+K16+K24+K26</f>
        <v>15465.51</v>
      </c>
      <c r="L6" s="11">
        <f t="shared" si="0"/>
        <v>7846.63</v>
      </c>
      <c r="M6" s="11">
        <f t="shared" si="0"/>
        <v>1215.78</v>
      </c>
      <c r="N6" s="11">
        <f t="shared" si="0"/>
        <v>1737.02</v>
      </c>
      <c r="O6" s="11">
        <f t="shared" si="0"/>
        <v>3796</v>
      </c>
      <c r="P6" s="11">
        <f t="shared" si="0"/>
        <v>0</v>
      </c>
      <c r="Q6" s="11">
        <f t="shared" si="0"/>
        <v>870.08</v>
      </c>
      <c r="R6" s="11">
        <f t="shared" si="0"/>
        <v>2467.59</v>
      </c>
      <c r="S6" s="11">
        <f t="shared" si="0"/>
        <v>4654.5</v>
      </c>
      <c r="T6" s="11">
        <f t="shared" si="0"/>
        <v>22235</v>
      </c>
      <c r="U6" s="11">
        <f t="shared" si="0"/>
        <v>4572</v>
      </c>
      <c r="V6" s="11">
        <f t="shared" si="0"/>
        <v>22235</v>
      </c>
      <c r="W6" s="11">
        <f t="shared" si="0"/>
        <v>20481</v>
      </c>
      <c r="X6" s="6"/>
    </row>
    <row r="7" spans="1:16384">
      <c r="A7" s="5"/>
      <c r="B7" s="58" t="s">
        <v>106</v>
      </c>
      <c r="C7" s="58"/>
      <c r="D7" s="58"/>
      <c r="E7" s="5"/>
      <c r="F7" s="5"/>
      <c r="G7" s="5"/>
      <c r="H7" s="5"/>
      <c r="I7" s="5"/>
      <c r="J7" s="5">
        <f>SUM(J8:J12)</f>
        <v>6946.86</v>
      </c>
      <c r="K7" s="5">
        <f t="shared" ref="K7:W7" si="1">SUM(K8:K12)</f>
        <v>7816.94</v>
      </c>
      <c r="L7" s="5">
        <f t="shared" si="1"/>
        <v>3823.34</v>
      </c>
      <c r="M7" s="5">
        <f t="shared" si="1"/>
        <v>416.93</v>
      </c>
      <c r="N7" s="5">
        <f t="shared" si="1"/>
        <v>1712.02</v>
      </c>
      <c r="O7" s="5">
        <f t="shared" si="1"/>
        <v>994.57</v>
      </c>
      <c r="P7" s="5">
        <f t="shared" si="1"/>
        <v>0</v>
      </c>
      <c r="Q7" s="5">
        <f t="shared" si="1"/>
        <v>870.08</v>
      </c>
      <c r="R7" s="5">
        <f t="shared" si="1"/>
        <v>1172.69</v>
      </c>
      <c r="S7" s="5">
        <f t="shared" si="1"/>
        <v>2745.5</v>
      </c>
      <c r="T7" s="5">
        <f t="shared" si="1"/>
        <v>10980</v>
      </c>
      <c r="U7" s="5">
        <f t="shared" si="1"/>
        <v>2746</v>
      </c>
      <c r="V7" s="5">
        <f t="shared" si="1"/>
        <v>10980</v>
      </c>
      <c r="W7" s="5">
        <f t="shared" si="1"/>
        <v>9226</v>
      </c>
      <c r="X7" s="16"/>
    </row>
    <row r="8" spans="1:16384" ht="57" customHeight="1">
      <c r="A8" s="7">
        <v>1</v>
      </c>
      <c r="B8" s="7" t="s">
        <v>107</v>
      </c>
      <c r="C8" s="7" t="s">
        <v>108</v>
      </c>
      <c r="D8" s="7" t="s">
        <v>109</v>
      </c>
      <c r="E8" s="7" t="s">
        <v>110</v>
      </c>
      <c r="F8" s="7" t="s">
        <v>109</v>
      </c>
      <c r="G8" s="7" t="s">
        <v>111</v>
      </c>
      <c r="H8" s="7" t="s">
        <v>112</v>
      </c>
      <c r="I8" s="7" t="s">
        <v>113</v>
      </c>
      <c r="J8" s="7">
        <f t="shared" ref="J8:J10" si="2">SUM(L8:O8)</f>
        <v>981.79</v>
      </c>
      <c r="K8" s="8">
        <f t="shared" ref="K8:K11" si="3">SUM(L8:Q8)</f>
        <v>1851.87</v>
      </c>
      <c r="L8" s="7">
        <v>981.79</v>
      </c>
      <c r="M8" s="7"/>
      <c r="N8" s="7"/>
      <c r="O8" s="7"/>
      <c r="P8" s="7"/>
      <c r="Q8" s="7">
        <v>870.08</v>
      </c>
      <c r="R8" s="7">
        <v>748</v>
      </c>
      <c r="S8" s="7">
        <v>447</v>
      </c>
      <c r="T8" s="7">
        <v>1787</v>
      </c>
      <c r="U8" s="7">
        <v>447</v>
      </c>
      <c r="V8" s="7">
        <v>1787</v>
      </c>
      <c r="W8" s="7">
        <v>1787</v>
      </c>
      <c r="X8" s="17" t="s">
        <v>114</v>
      </c>
    </row>
    <row r="9" spans="1:16384" ht="84.95" customHeight="1">
      <c r="A9" s="7">
        <v>2</v>
      </c>
      <c r="B9" s="7" t="s">
        <v>107</v>
      </c>
      <c r="C9" s="7" t="s">
        <v>115</v>
      </c>
      <c r="D9" s="7" t="s">
        <v>116</v>
      </c>
      <c r="E9" s="7" t="s">
        <v>117</v>
      </c>
      <c r="F9" s="7" t="s">
        <v>118</v>
      </c>
      <c r="G9" s="7" t="s">
        <v>119</v>
      </c>
      <c r="H9" s="7" t="s">
        <v>120</v>
      </c>
      <c r="I9" s="7" t="s">
        <v>121</v>
      </c>
      <c r="J9" s="7">
        <f t="shared" si="2"/>
        <v>4000</v>
      </c>
      <c r="K9" s="8">
        <f t="shared" si="3"/>
        <v>4000</v>
      </c>
      <c r="L9" s="7">
        <v>2681.55</v>
      </c>
      <c r="M9" s="7">
        <v>276.93</v>
      </c>
      <c r="N9" s="7">
        <v>1041.52</v>
      </c>
      <c r="O9" s="7"/>
      <c r="P9" s="7"/>
      <c r="Q9" s="7"/>
      <c r="R9" s="7">
        <v>214.33</v>
      </c>
      <c r="S9" s="7">
        <v>1583</v>
      </c>
      <c r="T9" s="7">
        <v>6331</v>
      </c>
      <c r="U9" s="7">
        <v>1583</v>
      </c>
      <c r="V9" s="7">
        <v>6331</v>
      </c>
      <c r="W9" s="7">
        <v>6331</v>
      </c>
      <c r="X9" s="7"/>
    </row>
    <row r="10" spans="1:16384" ht="68.099999999999994" customHeight="1">
      <c r="A10" s="7">
        <v>3</v>
      </c>
      <c r="B10" s="7" t="s">
        <v>107</v>
      </c>
      <c r="C10" s="7" t="s">
        <v>122</v>
      </c>
      <c r="D10" s="7" t="s">
        <v>123</v>
      </c>
      <c r="E10" s="7" t="s">
        <v>124</v>
      </c>
      <c r="F10" s="7" t="s">
        <v>118</v>
      </c>
      <c r="G10" s="7" t="s">
        <v>125</v>
      </c>
      <c r="H10" s="7" t="s">
        <v>126</v>
      </c>
      <c r="I10" s="7" t="s">
        <v>127</v>
      </c>
      <c r="J10" s="7">
        <f t="shared" si="2"/>
        <v>420.77</v>
      </c>
      <c r="K10" s="8">
        <f t="shared" si="3"/>
        <v>420.77</v>
      </c>
      <c r="L10" s="7">
        <v>160</v>
      </c>
      <c r="M10" s="7">
        <v>140</v>
      </c>
      <c r="N10" s="7">
        <v>120.77</v>
      </c>
      <c r="O10" s="7"/>
      <c r="P10" s="7"/>
      <c r="Q10" s="7"/>
      <c r="R10" s="7">
        <v>50</v>
      </c>
      <c r="S10" s="7">
        <v>166</v>
      </c>
      <c r="T10" s="7">
        <v>666</v>
      </c>
      <c r="U10" s="7">
        <v>166</v>
      </c>
      <c r="V10" s="7">
        <v>666</v>
      </c>
      <c r="W10" s="7">
        <v>666</v>
      </c>
      <c r="X10" s="7"/>
    </row>
    <row r="11" spans="1:16384" ht="38.1" customHeight="1">
      <c r="A11" s="7">
        <v>4</v>
      </c>
      <c r="B11" s="7" t="s">
        <v>107</v>
      </c>
      <c r="C11" s="7" t="s">
        <v>128</v>
      </c>
      <c r="D11" s="7" t="s">
        <v>123</v>
      </c>
      <c r="E11" s="7" t="s">
        <v>129</v>
      </c>
      <c r="F11" s="7" t="s">
        <v>118</v>
      </c>
      <c r="G11" s="7" t="s">
        <v>125</v>
      </c>
      <c r="H11" s="7" t="s">
        <v>130</v>
      </c>
      <c r="I11" s="7" t="s">
        <v>131</v>
      </c>
      <c r="J11" s="7">
        <v>549.73</v>
      </c>
      <c r="K11" s="8">
        <f t="shared" si="3"/>
        <v>549.73</v>
      </c>
      <c r="L11" s="7"/>
      <c r="M11" s="7"/>
      <c r="N11" s="7">
        <v>549.73</v>
      </c>
      <c r="O11" s="7"/>
      <c r="P11" s="7"/>
      <c r="Q11" s="7"/>
      <c r="R11" s="7">
        <v>60.9</v>
      </c>
      <c r="S11" s="7">
        <v>217.5</v>
      </c>
      <c r="T11" s="7">
        <v>870</v>
      </c>
      <c r="U11" s="7">
        <v>218</v>
      </c>
      <c r="V11" s="7">
        <v>870</v>
      </c>
      <c r="W11" s="7"/>
      <c r="X11" s="7"/>
    </row>
    <row r="12" spans="1:16384" s="3" customFormat="1" ht="48" customHeight="1">
      <c r="A12" s="7">
        <v>5</v>
      </c>
      <c r="B12" s="8" t="s">
        <v>107</v>
      </c>
      <c r="C12" s="8" t="s">
        <v>132</v>
      </c>
      <c r="D12" s="8" t="s">
        <v>133</v>
      </c>
      <c r="E12" s="8" t="s">
        <v>134</v>
      </c>
      <c r="F12" s="8" t="s">
        <v>118</v>
      </c>
      <c r="G12" s="8" t="s">
        <v>119</v>
      </c>
      <c r="H12" s="8" t="s">
        <v>135</v>
      </c>
      <c r="I12" s="8" t="s">
        <v>136</v>
      </c>
      <c r="J12" s="8">
        <v>994.57</v>
      </c>
      <c r="K12" s="8">
        <f>SUM(L12:Q12)</f>
        <v>994.57</v>
      </c>
      <c r="L12" s="8"/>
      <c r="M12" s="8"/>
      <c r="N12" s="8"/>
      <c r="O12" s="8">
        <v>994.57</v>
      </c>
      <c r="P12" s="8"/>
      <c r="Q12" s="8"/>
      <c r="R12" s="8">
        <v>99.46</v>
      </c>
      <c r="S12" s="8">
        <v>332</v>
      </c>
      <c r="T12" s="8">
        <v>1326</v>
      </c>
      <c r="U12" s="8">
        <v>332</v>
      </c>
      <c r="V12" s="8">
        <v>1326</v>
      </c>
      <c r="W12" s="8">
        <v>442</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pans="1:16384">
      <c r="A13" s="5"/>
      <c r="B13" s="58" t="s">
        <v>137</v>
      </c>
      <c r="C13" s="58"/>
      <c r="D13" s="58"/>
      <c r="E13" s="5"/>
      <c r="F13" s="5"/>
      <c r="G13" s="5"/>
      <c r="H13" s="5"/>
      <c r="I13" s="5"/>
      <c r="J13" s="5">
        <f>SUM(J14:J15)</f>
        <v>5565.38</v>
      </c>
      <c r="K13" s="5">
        <f t="shared" ref="K13:W13" si="4">SUM(K14:K15)</f>
        <v>5565.38</v>
      </c>
      <c r="L13" s="5">
        <f t="shared" si="4"/>
        <v>3472</v>
      </c>
      <c r="M13" s="5">
        <f t="shared" si="4"/>
        <v>0</v>
      </c>
      <c r="N13" s="5">
        <f t="shared" si="4"/>
        <v>0</v>
      </c>
      <c r="O13" s="5">
        <f t="shared" si="4"/>
        <v>2093.38</v>
      </c>
      <c r="P13" s="5">
        <f t="shared" si="4"/>
        <v>0</v>
      </c>
      <c r="Q13" s="5">
        <f t="shared" si="4"/>
        <v>0</v>
      </c>
      <c r="R13" s="5">
        <f t="shared" si="4"/>
        <v>0</v>
      </c>
      <c r="S13" s="5">
        <f t="shared" si="4"/>
        <v>926</v>
      </c>
      <c r="T13" s="5">
        <f t="shared" si="4"/>
        <v>3934</v>
      </c>
      <c r="U13" s="5">
        <f t="shared" si="4"/>
        <v>926</v>
      </c>
      <c r="V13" s="5">
        <f t="shared" si="4"/>
        <v>3934</v>
      </c>
      <c r="W13" s="5">
        <f t="shared" si="4"/>
        <v>3934</v>
      </c>
      <c r="X13" s="16"/>
    </row>
    <row r="14" spans="1:16384" ht="93.95" customHeight="1">
      <c r="A14" s="7">
        <v>1</v>
      </c>
      <c r="B14" s="7" t="s">
        <v>107</v>
      </c>
      <c r="C14" s="7" t="s">
        <v>138</v>
      </c>
      <c r="D14" s="7" t="s">
        <v>139</v>
      </c>
      <c r="E14" s="7" t="s">
        <v>140</v>
      </c>
      <c r="F14" s="7" t="s">
        <v>141</v>
      </c>
      <c r="G14" s="7" t="s">
        <v>142</v>
      </c>
      <c r="H14" s="7" t="s">
        <v>143</v>
      </c>
      <c r="I14" s="7" t="s">
        <v>144</v>
      </c>
      <c r="J14" s="7">
        <v>3472</v>
      </c>
      <c r="K14" s="7">
        <f t="shared" ref="K14:K17" si="5">SUM(L14:Q14)</f>
        <v>3472</v>
      </c>
      <c r="L14" s="7">
        <v>3472</v>
      </c>
      <c r="M14" s="7"/>
      <c r="N14" s="7"/>
      <c r="O14" s="7"/>
      <c r="P14" s="7"/>
      <c r="Q14" s="7"/>
      <c r="R14" s="7"/>
      <c r="S14" s="7">
        <v>834</v>
      </c>
      <c r="T14" s="7">
        <v>3472</v>
      </c>
      <c r="U14" s="7">
        <v>834</v>
      </c>
      <c r="V14" s="7">
        <v>3472</v>
      </c>
      <c r="W14" s="7">
        <v>3472</v>
      </c>
      <c r="X14" s="7"/>
    </row>
    <row r="15" spans="1:16384" ht="89.1" customHeight="1">
      <c r="A15" s="7">
        <v>2</v>
      </c>
      <c r="B15" s="7" t="s">
        <v>107</v>
      </c>
      <c r="C15" s="7" t="s">
        <v>145</v>
      </c>
      <c r="D15" s="7" t="s">
        <v>146</v>
      </c>
      <c r="E15" s="7" t="s">
        <v>147</v>
      </c>
      <c r="F15" s="7" t="s">
        <v>141</v>
      </c>
      <c r="G15" s="7" t="s">
        <v>142</v>
      </c>
      <c r="H15" s="7" t="s">
        <v>148</v>
      </c>
      <c r="I15" s="7" t="s">
        <v>136</v>
      </c>
      <c r="J15" s="7">
        <v>2093.38</v>
      </c>
      <c r="K15" s="7">
        <f t="shared" si="5"/>
        <v>2093.38</v>
      </c>
      <c r="L15" s="7"/>
      <c r="M15" s="7"/>
      <c r="N15" s="7"/>
      <c r="O15" s="7">
        <v>2093.38</v>
      </c>
      <c r="P15" s="7"/>
      <c r="Q15" s="7"/>
      <c r="R15" s="7"/>
      <c r="S15" s="7">
        <v>92</v>
      </c>
      <c r="T15" s="18">
        <v>462</v>
      </c>
      <c r="U15" s="18">
        <v>92</v>
      </c>
      <c r="V15" s="18">
        <v>462</v>
      </c>
      <c r="W15" s="18">
        <v>462</v>
      </c>
      <c r="X15" s="7"/>
    </row>
    <row r="16" spans="1:16384">
      <c r="A16" s="7"/>
      <c r="B16" s="58" t="s">
        <v>149</v>
      </c>
      <c r="C16" s="58"/>
      <c r="D16" s="58"/>
      <c r="E16" s="5"/>
      <c r="F16" s="5"/>
      <c r="G16" s="5"/>
      <c r="H16" s="5"/>
      <c r="I16" s="5"/>
      <c r="J16" s="5">
        <f>SUM(J17:J23)</f>
        <v>1285.9000000000001</v>
      </c>
      <c r="K16" s="5">
        <f t="shared" ref="K16:W16" si="6">SUM(K17:K23)</f>
        <v>1285.9000000000001</v>
      </c>
      <c r="L16" s="5">
        <f t="shared" si="6"/>
        <v>487.05</v>
      </c>
      <c r="M16" s="5">
        <f t="shared" si="6"/>
        <v>798.85</v>
      </c>
      <c r="N16" s="5">
        <f t="shared" si="6"/>
        <v>0</v>
      </c>
      <c r="O16" s="5">
        <f t="shared" si="6"/>
        <v>0</v>
      </c>
      <c r="P16" s="5">
        <f t="shared" si="6"/>
        <v>0</v>
      </c>
      <c r="Q16" s="5">
        <f t="shared" si="6"/>
        <v>0</v>
      </c>
      <c r="R16" s="5">
        <f t="shared" si="6"/>
        <v>1285.9000000000001</v>
      </c>
      <c r="S16" s="5">
        <f t="shared" si="6"/>
        <v>0</v>
      </c>
      <c r="T16" s="5">
        <f t="shared" si="6"/>
        <v>3674</v>
      </c>
      <c r="U16" s="5">
        <f t="shared" si="6"/>
        <v>0</v>
      </c>
      <c r="V16" s="5">
        <f t="shared" si="6"/>
        <v>3674</v>
      </c>
      <c r="W16" s="5">
        <f t="shared" si="6"/>
        <v>3674</v>
      </c>
      <c r="X16" s="16"/>
    </row>
    <row r="17" spans="1:24" ht="75" customHeight="1">
      <c r="A17" s="7">
        <v>1</v>
      </c>
      <c r="B17" s="7" t="s">
        <v>107</v>
      </c>
      <c r="C17" s="7" t="s">
        <v>150</v>
      </c>
      <c r="D17" s="7" t="s">
        <v>151</v>
      </c>
      <c r="E17" s="7" t="s">
        <v>152</v>
      </c>
      <c r="F17" s="7" t="s">
        <v>153</v>
      </c>
      <c r="G17" s="7" t="s">
        <v>154</v>
      </c>
      <c r="H17" s="7" t="s">
        <v>155</v>
      </c>
      <c r="I17" s="7" t="s">
        <v>156</v>
      </c>
      <c r="J17" s="7">
        <v>522.9</v>
      </c>
      <c r="K17" s="7">
        <f t="shared" si="5"/>
        <v>522.9</v>
      </c>
      <c r="L17" s="7">
        <v>413.2</v>
      </c>
      <c r="M17" s="7">
        <v>109.7</v>
      </c>
      <c r="N17" s="7"/>
      <c r="O17" s="7"/>
      <c r="P17" s="7"/>
      <c r="Q17" s="7"/>
      <c r="R17" s="7">
        <v>522.9</v>
      </c>
      <c r="S17" s="7"/>
      <c r="T17" s="7">
        <v>1494</v>
      </c>
      <c r="U17" s="7"/>
      <c r="V17" s="7">
        <v>1494</v>
      </c>
      <c r="W17" s="7">
        <v>1494</v>
      </c>
      <c r="X17" s="7"/>
    </row>
    <row r="18" spans="1:24" ht="42">
      <c r="A18" s="7">
        <v>2</v>
      </c>
      <c r="B18" s="7" t="s">
        <v>107</v>
      </c>
      <c r="C18" s="7" t="s">
        <v>157</v>
      </c>
      <c r="D18" s="7" t="s">
        <v>151</v>
      </c>
      <c r="E18" s="7" t="s">
        <v>158</v>
      </c>
      <c r="F18" s="7" t="s">
        <v>159</v>
      </c>
      <c r="G18" s="7" t="s">
        <v>160</v>
      </c>
      <c r="H18" s="7" t="s">
        <v>155</v>
      </c>
      <c r="I18" s="7" t="s">
        <v>161</v>
      </c>
      <c r="J18" s="7">
        <v>531.29999999999995</v>
      </c>
      <c r="K18" s="7">
        <f t="shared" ref="K18:K23" si="7">SUM(L18:Q18)</f>
        <v>531.29999999999995</v>
      </c>
      <c r="L18" s="7"/>
      <c r="M18" s="7">
        <v>531.29999999999995</v>
      </c>
      <c r="N18" s="7"/>
      <c r="O18" s="7"/>
      <c r="P18" s="7"/>
      <c r="Q18" s="7"/>
      <c r="R18" s="7">
        <v>531.29999999999995</v>
      </c>
      <c r="S18" s="7"/>
      <c r="T18" s="7">
        <v>1518</v>
      </c>
      <c r="U18" s="7"/>
      <c r="V18" s="7">
        <v>1518</v>
      </c>
      <c r="W18" s="7">
        <v>1518</v>
      </c>
      <c r="X18" s="7"/>
    </row>
    <row r="19" spans="1:24" ht="52.5">
      <c r="A19" s="7">
        <v>3</v>
      </c>
      <c r="B19" s="7" t="s">
        <v>107</v>
      </c>
      <c r="C19" s="7" t="s">
        <v>162</v>
      </c>
      <c r="D19" s="7" t="s">
        <v>151</v>
      </c>
      <c r="E19" s="7" t="s">
        <v>163</v>
      </c>
      <c r="F19" s="7" t="s">
        <v>164</v>
      </c>
      <c r="G19" s="7" t="s">
        <v>165</v>
      </c>
      <c r="H19" s="7" t="s">
        <v>155</v>
      </c>
      <c r="I19" s="7" t="s">
        <v>166</v>
      </c>
      <c r="J19" s="7">
        <v>64.75</v>
      </c>
      <c r="K19" s="7">
        <f t="shared" si="7"/>
        <v>64.75</v>
      </c>
      <c r="L19" s="7"/>
      <c r="M19" s="7">
        <v>64.75</v>
      </c>
      <c r="N19" s="7"/>
      <c r="O19" s="7"/>
      <c r="P19" s="7"/>
      <c r="Q19" s="7"/>
      <c r="R19" s="7">
        <v>64.75</v>
      </c>
      <c r="S19" s="7"/>
      <c r="T19" s="7">
        <v>185</v>
      </c>
      <c r="U19" s="7"/>
      <c r="V19" s="7">
        <v>185</v>
      </c>
      <c r="W19" s="7">
        <v>185</v>
      </c>
      <c r="X19" s="7"/>
    </row>
    <row r="20" spans="1:24" ht="42">
      <c r="A20" s="7">
        <v>4</v>
      </c>
      <c r="B20" s="7" t="s">
        <v>107</v>
      </c>
      <c r="C20" s="7" t="s">
        <v>167</v>
      </c>
      <c r="D20" s="7" t="s">
        <v>151</v>
      </c>
      <c r="E20" s="7" t="s">
        <v>168</v>
      </c>
      <c r="F20" s="7" t="s">
        <v>169</v>
      </c>
      <c r="G20" s="7" t="s">
        <v>170</v>
      </c>
      <c r="H20" s="7" t="s">
        <v>155</v>
      </c>
      <c r="I20" s="7" t="s">
        <v>171</v>
      </c>
      <c r="J20" s="7">
        <v>42.35</v>
      </c>
      <c r="K20" s="7">
        <f t="shared" si="7"/>
        <v>42.35</v>
      </c>
      <c r="L20" s="7">
        <v>17.850000000000001</v>
      </c>
      <c r="M20" s="7">
        <v>24.5</v>
      </c>
      <c r="N20" s="7"/>
      <c r="O20" s="7"/>
      <c r="P20" s="7"/>
      <c r="Q20" s="7"/>
      <c r="R20" s="7">
        <v>42.35</v>
      </c>
      <c r="S20" s="7"/>
      <c r="T20" s="7">
        <v>121</v>
      </c>
      <c r="U20" s="7"/>
      <c r="V20" s="7">
        <v>121</v>
      </c>
      <c r="W20" s="7">
        <v>121</v>
      </c>
      <c r="X20" s="7"/>
    </row>
    <row r="21" spans="1:24" ht="47.1" customHeight="1">
      <c r="A21" s="7">
        <v>5</v>
      </c>
      <c r="B21" s="7" t="s">
        <v>107</v>
      </c>
      <c r="C21" s="7" t="s">
        <v>172</v>
      </c>
      <c r="D21" s="7" t="s">
        <v>151</v>
      </c>
      <c r="E21" s="7" t="s">
        <v>173</v>
      </c>
      <c r="F21" s="7" t="s">
        <v>174</v>
      </c>
      <c r="G21" s="7" t="s">
        <v>175</v>
      </c>
      <c r="H21" s="7" t="s">
        <v>155</v>
      </c>
      <c r="I21" s="7" t="s">
        <v>176</v>
      </c>
      <c r="J21" s="7">
        <v>3.5</v>
      </c>
      <c r="K21" s="7">
        <f t="shared" si="7"/>
        <v>3.5</v>
      </c>
      <c r="L21" s="7"/>
      <c r="M21" s="7">
        <v>3.5</v>
      </c>
      <c r="N21" s="7"/>
      <c r="O21" s="7"/>
      <c r="P21" s="7"/>
      <c r="Q21" s="7"/>
      <c r="R21" s="7">
        <v>3.5</v>
      </c>
      <c r="S21" s="7"/>
      <c r="T21" s="7">
        <v>10</v>
      </c>
      <c r="U21" s="7"/>
      <c r="V21" s="7">
        <v>10</v>
      </c>
      <c r="W21" s="7">
        <v>10</v>
      </c>
      <c r="X21" s="7"/>
    </row>
    <row r="22" spans="1:24" ht="52.5">
      <c r="A22" s="7">
        <v>6</v>
      </c>
      <c r="B22" s="7" t="s">
        <v>107</v>
      </c>
      <c r="C22" s="7" t="s">
        <v>177</v>
      </c>
      <c r="D22" s="7" t="s">
        <v>151</v>
      </c>
      <c r="E22" s="7" t="s">
        <v>178</v>
      </c>
      <c r="F22" s="7" t="s">
        <v>174</v>
      </c>
      <c r="G22" s="7" t="s">
        <v>175</v>
      </c>
      <c r="H22" s="7" t="s">
        <v>155</v>
      </c>
      <c r="I22" s="7" t="s">
        <v>179</v>
      </c>
      <c r="J22" s="7">
        <v>117.95</v>
      </c>
      <c r="K22" s="7">
        <f t="shared" si="7"/>
        <v>117.95</v>
      </c>
      <c r="L22" s="7">
        <v>56</v>
      </c>
      <c r="M22" s="7">
        <v>61.95</v>
      </c>
      <c r="N22" s="7"/>
      <c r="O22" s="7"/>
      <c r="P22" s="7"/>
      <c r="Q22" s="7"/>
      <c r="R22" s="7">
        <v>117.95</v>
      </c>
      <c r="S22" s="7"/>
      <c r="T22" s="7">
        <v>337</v>
      </c>
      <c r="U22" s="7"/>
      <c r="V22" s="7">
        <v>337</v>
      </c>
      <c r="W22" s="7">
        <v>337</v>
      </c>
      <c r="X22" s="7"/>
    </row>
    <row r="23" spans="1:24" ht="42">
      <c r="A23" s="7">
        <v>7</v>
      </c>
      <c r="B23" s="7" t="s">
        <v>107</v>
      </c>
      <c r="C23" s="7" t="s">
        <v>180</v>
      </c>
      <c r="D23" s="7" t="s">
        <v>151</v>
      </c>
      <c r="E23" s="7" t="s">
        <v>181</v>
      </c>
      <c r="F23" s="7" t="s">
        <v>153</v>
      </c>
      <c r="G23" s="7" t="s">
        <v>154</v>
      </c>
      <c r="H23" s="7" t="s">
        <v>155</v>
      </c>
      <c r="I23" s="7" t="s">
        <v>182</v>
      </c>
      <c r="J23" s="7">
        <v>3.15</v>
      </c>
      <c r="K23" s="7">
        <f t="shared" si="7"/>
        <v>3.15</v>
      </c>
      <c r="L23" s="7"/>
      <c r="M23" s="7">
        <v>3.15</v>
      </c>
      <c r="N23" s="7"/>
      <c r="O23" s="7"/>
      <c r="P23" s="7"/>
      <c r="Q23" s="7"/>
      <c r="R23" s="7">
        <v>3.15</v>
      </c>
      <c r="S23" s="7"/>
      <c r="T23" s="7">
        <v>9</v>
      </c>
      <c r="U23" s="7"/>
      <c r="V23" s="7">
        <v>9</v>
      </c>
      <c r="W23" s="7">
        <v>9</v>
      </c>
      <c r="X23" s="7"/>
    </row>
    <row r="24" spans="1:24">
      <c r="A24" s="7"/>
      <c r="B24" s="58" t="s">
        <v>183</v>
      </c>
      <c r="C24" s="58"/>
      <c r="D24" s="58"/>
      <c r="E24" s="7"/>
      <c r="F24" s="7"/>
      <c r="G24" s="7"/>
      <c r="H24" s="7"/>
      <c r="I24" s="7"/>
      <c r="J24" s="12">
        <f>J25</f>
        <v>25</v>
      </c>
      <c r="K24" s="12">
        <f t="shared" ref="K24:W24" si="8">K25</f>
        <v>25</v>
      </c>
      <c r="L24" s="12">
        <f t="shared" si="8"/>
        <v>0</v>
      </c>
      <c r="M24" s="12">
        <f t="shared" si="8"/>
        <v>0</v>
      </c>
      <c r="N24" s="12">
        <f t="shared" si="8"/>
        <v>25</v>
      </c>
      <c r="O24" s="12">
        <f t="shared" si="8"/>
        <v>0</v>
      </c>
      <c r="P24" s="12">
        <f t="shared" si="8"/>
        <v>0</v>
      </c>
      <c r="Q24" s="12">
        <f t="shared" si="8"/>
        <v>0</v>
      </c>
      <c r="R24" s="12">
        <f t="shared" si="8"/>
        <v>9</v>
      </c>
      <c r="S24" s="12">
        <f t="shared" si="8"/>
        <v>50</v>
      </c>
      <c r="T24" s="12">
        <f t="shared" si="8"/>
        <v>50</v>
      </c>
      <c r="U24" s="12">
        <f t="shared" si="8"/>
        <v>50</v>
      </c>
      <c r="V24" s="12">
        <f t="shared" si="8"/>
        <v>50</v>
      </c>
      <c r="W24" s="12">
        <f t="shared" si="8"/>
        <v>50</v>
      </c>
      <c r="X24" s="7"/>
    </row>
    <row r="25" spans="1:24" ht="29.1" customHeight="1">
      <c r="A25" s="7">
        <v>1</v>
      </c>
      <c r="B25" s="7" t="s">
        <v>107</v>
      </c>
      <c r="C25" s="7" t="s">
        <v>184</v>
      </c>
      <c r="D25" s="7" t="s">
        <v>185</v>
      </c>
      <c r="E25" s="7" t="s">
        <v>186</v>
      </c>
      <c r="F25" s="7" t="s">
        <v>187</v>
      </c>
      <c r="G25" s="7" t="s">
        <v>188</v>
      </c>
      <c r="H25" s="7" t="s">
        <v>189</v>
      </c>
      <c r="I25" s="7" t="s">
        <v>190</v>
      </c>
      <c r="J25" s="7">
        <v>25</v>
      </c>
      <c r="K25" s="7">
        <f>SUM(L25:Q25)</f>
        <v>25</v>
      </c>
      <c r="L25" s="7"/>
      <c r="M25" s="7"/>
      <c r="N25" s="7">
        <v>25</v>
      </c>
      <c r="O25" s="7"/>
      <c r="P25" s="7"/>
      <c r="Q25" s="7"/>
      <c r="R25" s="7">
        <v>9</v>
      </c>
      <c r="S25" s="7">
        <v>50</v>
      </c>
      <c r="T25" s="7">
        <v>50</v>
      </c>
      <c r="U25" s="7">
        <v>50</v>
      </c>
      <c r="V25" s="7">
        <v>50</v>
      </c>
      <c r="W25" s="7">
        <v>50</v>
      </c>
      <c r="X25" s="7"/>
    </row>
    <row r="26" spans="1:24">
      <c r="A26" s="9"/>
      <c r="B26" s="59" t="s">
        <v>191</v>
      </c>
      <c r="C26" s="59"/>
      <c r="D26" s="59"/>
      <c r="E26" s="9"/>
      <c r="F26" s="9"/>
      <c r="G26" s="9"/>
      <c r="H26" s="9"/>
      <c r="I26" s="9"/>
      <c r="J26" s="9">
        <f>SUM(J27:J29)</f>
        <v>772.29</v>
      </c>
      <c r="K26" s="9">
        <f t="shared" ref="K26:W26" si="9">SUM(K27:K29)</f>
        <v>772.29</v>
      </c>
      <c r="L26" s="9">
        <f t="shared" si="9"/>
        <v>64.239999999999995</v>
      </c>
      <c r="M26" s="9">
        <f t="shared" si="9"/>
        <v>0</v>
      </c>
      <c r="N26" s="9">
        <f t="shared" si="9"/>
        <v>0</v>
      </c>
      <c r="O26" s="9">
        <f t="shared" si="9"/>
        <v>708.05</v>
      </c>
      <c r="P26" s="9">
        <f t="shared" si="9"/>
        <v>0</v>
      </c>
      <c r="Q26" s="9">
        <f t="shared" si="9"/>
        <v>0</v>
      </c>
      <c r="R26" s="9">
        <f t="shared" si="9"/>
        <v>0</v>
      </c>
      <c r="S26" s="9">
        <f t="shared" si="9"/>
        <v>933</v>
      </c>
      <c r="T26" s="9">
        <f t="shared" si="9"/>
        <v>3597</v>
      </c>
      <c r="U26" s="9">
        <f t="shared" si="9"/>
        <v>850</v>
      </c>
      <c r="V26" s="9">
        <f t="shared" si="9"/>
        <v>3597</v>
      </c>
      <c r="W26" s="9">
        <f t="shared" si="9"/>
        <v>3597</v>
      </c>
      <c r="X26" s="19"/>
    </row>
    <row r="27" spans="1:24" ht="102.95" customHeight="1">
      <c r="A27" s="7">
        <v>1</v>
      </c>
      <c r="B27" s="7" t="s">
        <v>107</v>
      </c>
      <c r="C27" s="7" t="s">
        <v>192</v>
      </c>
      <c r="D27" s="7" t="s">
        <v>193</v>
      </c>
      <c r="E27" s="7" t="s">
        <v>194</v>
      </c>
      <c r="F27" s="7" t="s">
        <v>193</v>
      </c>
      <c r="G27" s="7" t="s">
        <v>195</v>
      </c>
      <c r="H27" s="7" t="s">
        <v>196</v>
      </c>
      <c r="I27" s="7" t="s">
        <v>136</v>
      </c>
      <c r="J27" s="7">
        <v>100</v>
      </c>
      <c r="K27" s="7">
        <f>SUM(L27:Q27)</f>
        <v>100</v>
      </c>
      <c r="L27" s="7"/>
      <c r="M27" s="7"/>
      <c r="N27" s="7"/>
      <c r="O27" s="7">
        <v>100</v>
      </c>
      <c r="P27" s="7"/>
      <c r="Q27" s="7"/>
      <c r="R27" s="7"/>
      <c r="S27" s="7"/>
      <c r="T27" s="9"/>
      <c r="U27" s="9"/>
      <c r="V27" s="9"/>
      <c r="W27" s="9"/>
      <c r="X27" s="16"/>
    </row>
    <row r="28" spans="1:24" s="4" customFormat="1" ht="42" customHeight="1">
      <c r="A28" s="10">
        <v>4</v>
      </c>
      <c r="B28" s="10" t="s">
        <v>107</v>
      </c>
      <c r="C28" s="10" t="s">
        <v>197</v>
      </c>
      <c r="D28" s="10" t="s">
        <v>198</v>
      </c>
      <c r="E28" s="10" t="s">
        <v>199</v>
      </c>
      <c r="F28" s="10" t="s">
        <v>200</v>
      </c>
      <c r="G28" s="10" t="s">
        <v>201</v>
      </c>
      <c r="H28" s="10" t="s">
        <v>202</v>
      </c>
      <c r="I28" s="10" t="s">
        <v>136</v>
      </c>
      <c r="J28" s="10">
        <v>402</v>
      </c>
      <c r="K28" s="10">
        <f>SUM(L28:Q28)</f>
        <v>402</v>
      </c>
      <c r="L28" s="13"/>
      <c r="M28" s="13"/>
      <c r="N28" s="13"/>
      <c r="O28" s="13">
        <v>402</v>
      </c>
      <c r="P28" s="14"/>
      <c r="Q28" s="14"/>
      <c r="R28" s="14"/>
      <c r="S28" s="13">
        <v>83</v>
      </c>
      <c r="T28" s="10"/>
      <c r="U28" s="10"/>
      <c r="V28" s="10"/>
      <c r="W28" s="10"/>
      <c r="X28" s="20"/>
    </row>
    <row r="29" spans="1:24" ht="48" customHeight="1">
      <c r="A29" s="7">
        <v>2</v>
      </c>
      <c r="B29" s="7" t="s">
        <v>107</v>
      </c>
      <c r="C29" s="7" t="s">
        <v>203</v>
      </c>
      <c r="D29" s="7" t="s">
        <v>204</v>
      </c>
      <c r="E29" s="7" t="s">
        <v>205</v>
      </c>
      <c r="F29" s="7" t="s">
        <v>141</v>
      </c>
      <c r="G29" s="7" t="s">
        <v>206</v>
      </c>
      <c r="H29" s="7" t="s">
        <v>143</v>
      </c>
      <c r="I29" s="7" t="s">
        <v>207</v>
      </c>
      <c r="J29" s="7">
        <v>270.29000000000002</v>
      </c>
      <c r="K29" s="7">
        <f>L29+M29+N29+O29+P29+Q29</f>
        <v>270.29000000000002</v>
      </c>
      <c r="L29" s="7">
        <v>64.239999999999995</v>
      </c>
      <c r="M29" s="7"/>
      <c r="N29" s="7"/>
      <c r="O29" s="7">
        <v>206.05</v>
      </c>
      <c r="P29" s="7"/>
      <c r="Q29" s="7"/>
      <c r="R29" s="7"/>
      <c r="S29" s="7">
        <v>850</v>
      </c>
      <c r="T29" s="7">
        <v>3597</v>
      </c>
      <c r="U29" s="7">
        <v>850</v>
      </c>
      <c r="V29" s="7">
        <v>3597</v>
      </c>
      <c r="W29" s="7">
        <v>3597</v>
      </c>
      <c r="X29" s="7"/>
    </row>
  </sheetData>
  <sheetProtection password="E9E5" sheet="1" objects="1" scenarios="1"/>
  <mergeCells count="24">
    <mergeCell ref="A1:X1"/>
    <mergeCell ref="A2:X2"/>
    <mergeCell ref="I3:J3"/>
    <mergeCell ref="K3:Q3"/>
    <mergeCell ref="U3:W3"/>
    <mergeCell ref="E3:E4"/>
    <mergeCell ref="F3:F4"/>
    <mergeCell ref="G3:G4"/>
    <mergeCell ref="H3:H4"/>
    <mergeCell ref="R3:R4"/>
    <mergeCell ref="S3:S4"/>
    <mergeCell ref="T3:T4"/>
    <mergeCell ref="X3:X4"/>
    <mergeCell ref="B24:D24"/>
    <mergeCell ref="B26:D26"/>
    <mergeCell ref="A3:A4"/>
    <mergeCell ref="B3:B4"/>
    <mergeCell ref="C3:C4"/>
    <mergeCell ref="D3:D4"/>
    <mergeCell ref="A5:B5"/>
    <mergeCell ref="A6:B6"/>
    <mergeCell ref="B7:D7"/>
    <mergeCell ref="B13:D13"/>
    <mergeCell ref="B16:D16"/>
  </mergeCells>
  <phoneticPr fontId="35" type="noConversion"/>
  <pageMargins left="0.69930555555555596" right="0.69930555555555596" top="0.75" bottom="0.75" header="0.3" footer="0.3"/>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扶贫资金来源表</vt:lpstr>
      <vt:lpstr>扶贫资金项目明细表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CN=赵瑶/OU=办公室/OU=拉萨市财政局/OU=西藏自治区财政厅/O=TIBET</cp:lastModifiedBy>
  <cp:revision>1</cp:revision>
  <cp:lastPrinted>2019-05-09T02:00:00Z</cp:lastPrinted>
  <dcterms:created xsi:type="dcterms:W3CDTF">2018-06-13T19:24:00Z</dcterms:created>
  <dcterms:modified xsi:type="dcterms:W3CDTF">2020-04-07T03:09:16Z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