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分配表" sheetId="1" r:id="rId1"/>
    <sheet name="账号统计表" sheetId="2" r:id="rId2"/>
  </sheets>
  <definedNames>
    <definedName name="_xlnm.Print_Area" localSheetId="0">分配表!$A$1:$O$14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<sst xmlns="http://schemas.openxmlformats.org/spreadsheetml/2006/main" count="65" uniqueCount="57">
  <si>
    <t>附件2：</t>
  </si>
  <si>
    <t>当雄县帮扶产业项目2024年度分红资金分配表</t>
  </si>
  <si>
    <t>序号</t>
  </si>
  <si>
    <t>乡  镇</t>
  </si>
  <si>
    <t>分配脱贫户（人）情况</t>
  </si>
  <si>
    <t>分配至项目
所在单位</t>
  </si>
  <si>
    <t>分配易返贫致贫监测户（人）情况</t>
  </si>
  <si>
    <t>分配各乡（镇）就业人员情况</t>
  </si>
  <si>
    <t>分红金额共计
（万元）</t>
  </si>
  <si>
    <t>脱贫户数   （户）</t>
  </si>
  <si>
    <t>脱贫人数 （人）</t>
  </si>
  <si>
    <t>人均分红（元/人）</t>
  </si>
  <si>
    <t>分红比例50%
金额（万元）</t>
  </si>
  <si>
    <t xml:space="preserve">分红比例10%
金额
（万元）
</t>
  </si>
  <si>
    <t>易返贫致贫监测（户）</t>
  </si>
  <si>
    <t>易返贫致贫监测（人）</t>
  </si>
  <si>
    <t>分红比例10%
金额（万元）</t>
  </si>
  <si>
    <t>各乡镇
就业人数</t>
  </si>
  <si>
    <t>分红比例20%
金额（万元）</t>
  </si>
  <si>
    <t>当曲卡镇</t>
  </si>
  <si>
    <t>羊八井镇</t>
  </si>
  <si>
    <t>格达乡</t>
  </si>
  <si>
    <t>公塘乡</t>
  </si>
  <si>
    <t>龙仁乡</t>
  </si>
  <si>
    <t>纳木湖镇</t>
  </si>
  <si>
    <t>宁中乡</t>
  </si>
  <si>
    <t>乌玛塘乡</t>
  </si>
  <si>
    <t>全县合计</t>
  </si>
  <si>
    <r>
      <rPr>
        <b/>
        <sz val="22"/>
        <color theme="1"/>
        <rFont val="仿宋"/>
        <charset val="134"/>
      </rPr>
      <t>备注</t>
    </r>
    <r>
      <rPr>
        <sz val="22"/>
        <color theme="1"/>
        <rFont val="仿宋"/>
        <charset val="134"/>
      </rPr>
      <t xml:space="preserve">：本次分配分红资金共计335.29万元，其中分配脱贫户分红比例50%（金额167.645万元）、项目所在乡镇比例10%（金额33.529万元）、易返贫致贫监测人比例10%（金额33.529万元）、就业比例20%（金额67.058万元），县级预留10%（金额33.529万元）。
</t>
    </r>
  </si>
  <si>
    <t>当雄县帮扶产业项目2024年度上缴分红资金分配计划表</t>
  </si>
  <si>
    <t>户名</t>
  </si>
  <si>
    <t>账号</t>
  </si>
  <si>
    <t>开户行</t>
  </si>
  <si>
    <t>金额（万元）</t>
  </si>
  <si>
    <t>摘   要</t>
  </si>
  <si>
    <t>乡镇签字</t>
  </si>
  <si>
    <t>备注</t>
  </si>
  <si>
    <t>当雄县当曲卡镇人民政府</t>
  </si>
  <si>
    <t>25830001040001830</t>
  </si>
  <si>
    <t>中国农业银行股份有限公司当雄县支行</t>
  </si>
  <si>
    <t>当雄县羊八井乡人民政府</t>
  </si>
  <si>
    <t>25830501040000740</t>
  </si>
  <si>
    <t>农行当雄羊八井支行</t>
  </si>
  <si>
    <t>当雄县格达乡人民政府</t>
  </si>
  <si>
    <t>25830001040002028</t>
  </si>
  <si>
    <t>当雄县公塘乡人民政府</t>
  </si>
  <si>
    <t>25830001040003026</t>
  </si>
  <si>
    <t>农行当雄县支行</t>
  </si>
  <si>
    <t>当雄县龙仁乡人民政府</t>
  </si>
  <si>
    <t>25830001040000873</t>
  </si>
  <si>
    <t>当雄县纳木湖乡人民政府</t>
  </si>
  <si>
    <t>25830001040003034</t>
  </si>
  <si>
    <t>当雄县宁中乡人民政府</t>
  </si>
  <si>
    <t>25830001040003042</t>
  </si>
  <si>
    <t>当雄县乌玛塘乡人民政府</t>
  </si>
  <si>
    <t>25830001040002036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</si>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</sst>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0_ "/>
    <numFmt numFmtId="178" formatCode="0.000_ "/>
    <numFmt numFmtId="179" formatCode="0.000000_);[Red]\(0.000000\)"/>
    <numFmt numFmtId="180" formatCode="0.0000000_);[Red]\(0.0000000\)"/>
    <numFmt numFmtId="181" formatCode="0.00000_ "/>
    <numFmt numFmtId="182" formatCode="0.0000000_ "/>
  </numFmts>
  <fonts count="4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方正小标宋_GBK"/>
      <charset val="134"/>
    </font>
    <font>
      <b/>
      <sz val="16"/>
      <color theme="1"/>
      <name val="方正仿宋_GBK"/>
      <charset val="134"/>
    </font>
    <font>
      <sz val="12"/>
      <color theme="1"/>
      <name val="方正仿宋_GBK"/>
      <charset val="134"/>
    </font>
    <font>
      <sz val="14"/>
      <name val="Times New Roman"/>
      <charset val="134"/>
    </font>
    <font>
      <b/>
      <sz val="18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20"/>
      <color theme="1"/>
      <name val="方正小标宋_GBK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48"/>
      <name val="方正小标宋_GBK"/>
      <charset val="134"/>
    </font>
    <font>
      <b/>
      <sz val="22"/>
      <name val="方正小标宋_GBK"/>
      <charset val="134"/>
    </font>
    <font>
      <sz val="20"/>
      <name val="方正小标宋_GBK"/>
      <charset val="134"/>
    </font>
    <font>
      <sz val="26"/>
      <name val="方正小标宋_GBK"/>
      <charset val="134"/>
    </font>
    <font>
      <sz val="26"/>
      <name val="仿宋"/>
      <charset val="134"/>
    </font>
    <font>
      <sz val="26"/>
      <name val="Times New Roman"/>
      <charset val="134"/>
    </font>
    <font>
      <b/>
      <sz val="24"/>
      <name val="Times New Roman"/>
      <charset val="134"/>
    </font>
    <font>
      <b/>
      <sz val="26"/>
      <name val="仿宋"/>
      <charset val="134"/>
    </font>
    <font>
      <b/>
      <sz val="26"/>
      <name val="Times New Roman"/>
      <charset val="134"/>
    </font>
    <font>
      <b/>
      <sz val="22"/>
      <color theme="1"/>
      <name val="仿宋"/>
      <charset val="134"/>
    </font>
    <font>
      <sz val="22"/>
      <name val="仿宋"/>
      <charset val="134"/>
    </font>
    <font>
      <sz val="20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sz val="2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0" applyNumberFormat="0" applyAlignment="0" applyProtection="0">
      <alignment vertical="center"/>
    </xf>
    <xf numFmtId="0" fontId="38" fillId="4" borderId="11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40" fillId="5" borderId="12" applyNumberFormat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Fill="1">
      <alignment vertical="center"/>
    </xf>
    <xf numFmtId="0" fontId="10" fillId="0" borderId="0" xfId="0" applyFont="1">
      <alignment vertical="center"/>
    </xf>
    <xf numFmtId="178" fontId="11" fillId="0" borderId="0" xfId="0" applyNumberFormat="1" applyFont="1">
      <alignment vertical="center"/>
    </xf>
    <xf numFmtId="177" fontId="12" fillId="0" borderId="0" xfId="0" applyNumberFormat="1" applyFont="1" applyAlignment="1">
      <alignment horizontal="center" vertical="center" wrapText="1"/>
    </xf>
    <xf numFmtId="178" fontId="10" fillId="0" borderId="0" xfId="0" applyNumberFormat="1" applyFont="1">
      <alignment vertical="center"/>
    </xf>
    <xf numFmtId="177" fontId="12" fillId="0" borderId="0" xfId="0" applyNumberFormat="1" applyFont="1">
      <alignment vertical="center"/>
    </xf>
    <xf numFmtId="177" fontId="13" fillId="0" borderId="0" xfId="0" applyNumberFormat="1" applyFont="1">
      <alignment vertical="center"/>
    </xf>
    <xf numFmtId="178" fontId="0" fillId="0" borderId="0" xfId="0" applyNumberFormat="1">
      <alignment vertical="center"/>
    </xf>
    <xf numFmtId="0" fontId="14" fillId="0" borderId="0" xfId="0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 wrapText="1"/>
    </xf>
    <xf numFmtId="180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178" fontId="18" fillId="0" borderId="0" xfId="0" applyNumberFormat="1" applyFont="1" applyFill="1" applyAlignment="1">
      <alignment horizontal="left" vertical="center" wrapText="1"/>
    </xf>
    <xf numFmtId="177" fontId="24" fillId="0" borderId="0" xfId="0" applyNumberFormat="1" applyFont="1" applyFill="1" applyAlignment="1">
      <alignment horizontal="center" vertical="center" wrapText="1"/>
    </xf>
    <xf numFmtId="0" fontId="25" fillId="0" borderId="0" xfId="0" applyFont="1">
      <alignment vertical="center"/>
    </xf>
    <xf numFmtId="177" fontId="11" fillId="0" borderId="0" xfId="0" applyNumberFormat="1" applyFont="1">
      <alignment vertical="center"/>
    </xf>
    <xf numFmtId="0" fontId="25" fillId="0" borderId="0" xfId="0" applyFont="1" applyFill="1">
      <alignment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>
      <alignment vertical="center"/>
    </xf>
    <xf numFmtId="0" fontId="27" fillId="0" borderId="0" xfId="0" applyFont="1" applyFill="1">
      <alignment vertical="center"/>
    </xf>
    <xf numFmtId="0" fontId="26" fillId="0" borderId="0" xfId="0" applyFont="1" applyFill="1">
      <alignment vertical="center"/>
    </xf>
    <xf numFmtId="177" fontId="14" fillId="0" borderId="0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181" fontId="19" fillId="0" borderId="1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181" fontId="9" fillId="0" borderId="0" xfId="0" applyNumberFormat="1" applyFont="1" applyAlignment="1">
      <alignment horizontal="center" vertical="center"/>
    </xf>
    <xf numFmtId="182" fontId="20" fillId="0" borderId="1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8" fontId="24" fillId="0" borderId="0" xfId="0" applyNumberFormat="1" applyFont="1" applyFill="1" applyAlignment="1">
      <alignment horizontal="left" vertical="center" wrapText="1"/>
    </xf>
    <xf numFmtId="177" fontId="24" fillId="0" borderId="0" xfId="0" applyNumberFormat="1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 wrapText="1"/>
    </xf>
    <xf numFmtId="177" fontId="28" fillId="0" borderId="0" xfId="0" applyNumberFormat="1" applyFont="1" applyFill="1" applyAlignment="1">
      <alignment horizontal="left" vertical="center" wrapText="1"/>
    </xf>
    <xf numFmtId="178" fontId="28" fillId="0" borderId="0" xfId="0" applyNumberFormat="1" applyFont="1" applyFill="1" applyAlignment="1">
      <alignment horizontal="left" vertical="center" wrapText="1"/>
    </xf>
    <xf numFmtId="178" fontId="10" fillId="0" borderId="0" xfId="0" applyNumberFormat="1" applyFont="1" applyFill="1">
      <alignment vertical="center"/>
    </xf>
    <xf numFmtId="178" fontId="10" fillId="0" borderId="0" xfId="0" applyNumberFormat="1" applyFont="1" applyAlignment="1">
      <alignment horizontal="center" vertical="center"/>
    </xf>
    <xf numFmtId="181" fontId="9" fillId="0" borderId="0" xfId="0" applyNumberFormat="1" applyFont="1">
      <alignment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view="pageBreakPreview" zoomScale="50" zoomScaleNormal="100" topLeftCell="A6" workbookViewId="0">
      <pane xSplit="2" topLeftCell="C1" activePane="topRight" state="frozen"/>
      <selection/>
      <selection pane="topRight" activeCell="N13" sqref="N13"/>
    </sheetView>
  </sheetViews>
  <sheetFormatPr defaultColWidth="9" defaultRowHeight="32.4"/>
  <cols>
    <col min="1" max="1" width="9.18518518518519" customWidth="1"/>
    <col min="2" max="2" width="23.6388888888889" style="16" customWidth="1"/>
    <col min="3" max="3" width="21.7777777777778" style="16" customWidth="1"/>
    <col min="4" max="4" width="19.7777777777778" style="16" customWidth="1"/>
    <col min="5" max="5" width="25.6296296296296" style="17" customWidth="1"/>
    <col min="6" max="6" width="34" style="18" customWidth="1"/>
    <col min="7" max="7" width="31.7777777777778" style="19" customWidth="1"/>
    <col min="8" max="8" width="18.6666666666667" style="16" customWidth="1"/>
    <col min="9" max="9" width="19.1111111111111" style="16" customWidth="1"/>
    <col min="10" max="10" width="28.6666666666667" style="20" customWidth="1"/>
    <col min="11" max="11" width="33.1111111111111" style="21" customWidth="1"/>
    <col min="12" max="12" width="25.6296296296296" style="16" customWidth="1"/>
    <col min="13" max="13" width="25.6296296296296" customWidth="1"/>
    <col min="14" max="14" width="33.7777777777778" style="22" customWidth="1"/>
    <col min="15" max="15" width="35.7777777777778" style="23" customWidth="1"/>
    <col min="16" max="17" width="31.4444444444444"/>
    <col min="18" max="21" width="17.3796296296296"/>
    <col min="23" max="23" width="17.3796296296296"/>
  </cols>
  <sheetData>
    <row r="1" ht="39" customHeight="1" spans="1:1">
      <c r="A1" s="15" t="s">
        <v>0</v>
      </c>
    </row>
    <row r="2" ht="76" customHeight="1" spans="1:15">
      <c r="A2" s="24" t="s">
        <v>1</v>
      </c>
      <c r="B2" s="24"/>
      <c r="C2" s="24"/>
      <c r="D2" s="24"/>
      <c r="E2" s="24"/>
      <c r="F2" s="25"/>
      <c r="G2" s="26"/>
      <c r="H2" s="24"/>
      <c r="I2" s="24"/>
      <c r="J2" s="25"/>
      <c r="K2" s="55"/>
      <c r="L2" s="24"/>
      <c r="M2" s="24"/>
      <c r="N2" s="55"/>
      <c r="O2" s="25"/>
    </row>
    <row r="3" s="13" customFormat="1" ht="67" customHeight="1" spans="1:15">
      <c r="A3" s="27" t="s">
        <v>2</v>
      </c>
      <c r="B3" s="28" t="s">
        <v>3</v>
      </c>
      <c r="C3" s="29" t="s">
        <v>4</v>
      </c>
      <c r="D3" s="29"/>
      <c r="E3" s="29"/>
      <c r="F3" s="30"/>
      <c r="G3" s="31" t="s">
        <v>5</v>
      </c>
      <c r="H3" s="29" t="s">
        <v>6</v>
      </c>
      <c r="I3" s="29"/>
      <c r="J3" s="56"/>
      <c r="K3" s="57"/>
      <c r="L3" s="29" t="s">
        <v>7</v>
      </c>
      <c r="M3" s="29"/>
      <c r="N3" s="57"/>
      <c r="O3" s="58" t="s">
        <v>8</v>
      </c>
    </row>
    <row r="4" s="14" customFormat="1" ht="104" customHeight="1" spans="1:15">
      <c r="A4" s="27"/>
      <c r="B4" s="32"/>
      <c r="C4" s="33" t="s">
        <v>9</v>
      </c>
      <c r="D4" s="33" t="s">
        <v>10</v>
      </c>
      <c r="E4" s="33" t="s">
        <v>11</v>
      </c>
      <c r="F4" s="34" t="s">
        <v>12</v>
      </c>
      <c r="G4" s="31" t="s">
        <v>13</v>
      </c>
      <c r="H4" s="33" t="s">
        <v>14</v>
      </c>
      <c r="I4" s="33" t="s">
        <v>15</v>
      </c>
      <c r="J4" s="59" t="s">
        <v>11</v>
      </c>
      <c r="K4" s="31" t="s">
        <v>16</v>
      </c>
      <c r="L4" s="33" t="s">
        <v>17</v>
      </c>
      <c r="M4" s="33" t="s">
        <v>11</v>
      </c>
      <c r="N4" s="31" t="s">
        <v>18</v>
      </c>
      <c r="O4" s="58"/>
    </row>
    <row r="5" s="15" customFormat="1" ht="100" customHeight="1" spans="1:17">
      <c r="A5" s="35">
        <v>1</v>
      </c>
      <c r="B5" s="35" t="s">
        <v>19</v>
      </c>
      <c r="C5" s="36">
        <v>207</v>
      </c>
      <c r="D5" s="36">
        <v>802</v>
      </c>
      <c r="E5" s="36">
        <v>132.30605</v>
      </c>
      <c r="F5" s="37">
        <f>D5*E5/10000</f>
        <v>10.61094521</v>
      </c>
      <c r="G5" s="38">
        <v>4.191125</v>
      </c>
      <c r="H5" s="36">
        <v>5</v>
      </c>
      <c r="I5" s="36">
        <v>22</v>
      </c>
      <c r="J5" s="60">
        <v>3223.94231</v>
      </c>
      <c r="K5" s="61">
        <f>I5*J5/10000</f>
        <v>7.092673082</v>
      </c>
      <c r="L5" s="36">
        <v>260</v>
      </c>
      <c r="M5" s="36">
        <v>206.14202</v>
      </c>
      <c r="N5" s="61">
        <f>L5*M5/10000</f>
        <v>5.35969252</v>
      </c>
      <c r="O5" s="62">
        <f>F5+G5+K5+N5</f>
        <v>27.254435812</v>
      </c>
      <c r="P5" s="63"/>
      <c r="Q5" s="73"/>
    </row>
    <row r="6" s="15" customFormat="1" ht="100" customHeight="1" spans="1:17">
      <c r="A6" s="36">
        <v>2</v>
      </c>
      <c r="B6" s="35" t="s">
        <v>20</v>
      </c>
      <c r="C6" s="36">
        <v>455</v>
      </c>
      <c r="D6" s="36">
        <v>2204</v>
      </c>
      <c r="E6" s="36">
        <v>132.30605</v>
      </c>
      <c r="F6" s="37">
        <f t="shared" ref="F6:F13" si="0">D6*E6/10000</f>
        <v>29.16025342</v>
      </c>
      <c r="G6" s="38">
        <v>4.191125</v>
      </c>
      <c r="H6" s="36">
        <v>3</v>
      </c>
      <c r="I6" s="36">
        <v>16</v>
      </c>
      <c r="J6" s="60">
        <v>3223.94231</v>
      </c>
      <c r="K6" s="61">
        <f t="shared" ref="K6:K13" si="1">I6*J6/10000</f>
        <v>5.158307696</v>
      </c>
      <c r="L6" s="36">
        <v>707</v>
      </c>
      <c r="M6" s="36">
        <v>206.14202</v>
      </c>
      <c r="N6" s="61">
        <f t="shared" ref="N6:N13" si="2">L6*M6/10000</f>
        <v>14.574240814</v>
      </c>
      <c r="O6" s="62">
        <f t="shared" ref="O6:O12" si="3">F6+G6+K6+N6</f>
        <v>53.08392693</v>
      </c>
      <c r="Q6" s="73"/>
    </row>
    <row r="7" s="15" customFormat="1" ht="100" customHeight="1" spans="1:17">
      <c r="A7" s="36">
        <v>3</v>
      </c>
      <c r="B7" s="35" t="s">
        <v>21</v>
      </c>
      <c r="C7" s="36">
        <v>289</v>
      </c>
      <c r="D7" s="36">
        <v>1311</v>
      </c>
      <c r="E7" s="36">
        <v>132.30605</v>
      </c>
      <c r="F7" s="37">
        <f t="shared" si="0"/>
        <v>17.345323155</v>
      </c>
      <c r="G7" s="38">
        <v>4.191125</v>
      </c>
      <c r="H7" s="36">
        <v>6</v>
      </c>
      <c r="I7" s="36">
        <v>25</v>
      </c>
      <c r="J7" s="60">
        <v>3223.94231</v>
      </c>
      <c r="K7" s="61">
        <f t="shared" si="1"/>
        <v>8.059855775</v>
      </c>
      <c r="L7" s="36">
        <v>219</v>
      </c>
      <c r="M7" s="36">
        <v>206.14202</v>
      </c>
      <c r="N7" s="61">
        <f t="shared" si="2"/>
        <v>4.514510238</v>
      </c>
      <c r="O7" s="62">
        <f t="shared" si="3"/>
        <v>34.110814168</v>
      </c>
      <c r="Q7" s="73"/>
    </row>
    <row r="8" s="15" customFormat="1" ht="100" customHeight="1" spans="1:17">
      <c r="A8" s="36">
        <v>4</v>
      </c>
      <c r="B8" s="35" t="s">
        <v>22</v>
      </c>
      <c r="C8" s="36">
        <v>284</v>
      </c>
      <c r="D8" s="36">
        <v>1384</v>
      </c>
      <c r="E8" s="36">
        <v>132.30605</v>
      </c>
      <c r="F8" s="37">
        <f t="shared" si="0"/>
        <v>18.31115732</v>
      </c>
      <c r="G8" s="38">
        <v>4.191125</v>
      </c>
      <c r="H8" s="36">
        <v>3</v>
      </c>
      <c r="I8" s="36">
        <v>16</v>
      </c>
      <c r="J8" s="60">
        <v>3223.94231</v>
      </c>
      <c r="K8" s="61">
        <f t="shared" si="1"/>
        <v>5.158307696</v>
      </c>
      <c r="L8" s="36">
        <v>466</v>
      </c>
      <c r="M8" s="36">
        <v>206.14202</v>
      </c>
      <c r="N8" s="61">
        <f t="shared" si="2"/>
        <v>9.606218132</v>
      </c>
      <c r="O8" s="62">
        <f t="shared" si="3"/>
        <v>37.266808148</v>
      </c>
      <c r="Q8" s="73"/>
    </row>
    <row r="9" s="15" customFormat="1" ht="100" customHeight="1" spans="1:17">
      <c r="A9" s="36">
        <v>5</v>
      </c>
      <c r="B9" s="35" t="s">
        <v>23</v>
      </c>
      <c r="C9" s="36">
        <v>285</v>
      </c>
      <c r="D9" s="36">
        <v>1360</v>
      </c>
      <c r="E9" s="36">
        <v>132.30605</v>
      </c>
      <c r="F9" s="37">
        <f t="shared" si="0"/>
        <v>17.9936228</v>
      </c>
      <c r="G9" s="38">
        <v>4.191125</v>
      </c>
      <c r="H9" s="36">
        <v>1</v>
      </c>
      <c r="I9" s="36">
        <v>1</v>
      </c>
      <c r="J9" s="60">
        <v>3223.94231</v>
      </c>
      <c r="K9" s="61">
        <f t="shared" si="1"/>
        <v>0.322394231</v>
      </c>
      <c r="L9" s="36">
        <v>341</v>
      </c>
      <c r="M9" s="36">
        <v>206.14202</v>
      </c>
      <c r="N9" s="61">
        <f t="shared" si="2"/>
        <v>7.029442882</v>
      </c>
      <c r="O9" s="62">
        <f t="shared" si="3"/>
        <v>29.536584913</v>
      </c>
      <c r="Q9" s="73"/>
    </row>
    <row r="10" s="15" customFormat="1" ht="100" customHeight="1" spans="1:17">
      <c r="A10" s="36">
        <v>6</v>
      </c>
      <c r="B10" s="35" t="s">
        <v>24</v>
      </c>
      <c r="C10" s="36">
        <v>318</v>
      </c>
      <c r="D10" s="36">
        <v>1508</v>
      </c>
      <c r="E10" s="36">
        <v>132.30605</v>
      </c>
      <c r="F10" s="39">
        <f t="shared" si="0"/>
        <v>19.95175234</v>
      </c>
      <c r="G10" s="38">
        <v>4.191125</v>
      </c>
      <c r="H10" s="36">
        <v>2</v>
      </c>
      <c r="I10" s="36">
        <v>5</v>
      </c>
      <c r="J10" s="60">
        <v>3223.94231</v>
      </c>
      <c r="K10" s="64">
        <f t="shared" si="1"/>
        <v>1.611971155</v>
      </c>
      <c r="L10" s="36">
        <v>438</v>
      </c>
      <c r="M10" s="36">
        <v>206.14202</v>
      </c>
      <c r="N10" s="64">
        <f t="shared" si="2"/>
        <v>9.029020476</v>
      </c>
      <c r="O10" s="62">
        <f t="shared" si="3"/>
        <v>34.783868971</v>
      </c>
      <c r="Q10" s="73"/>
    </row>
    <row r="11" s="15" customFormat="1" ht="100" customHeight="1" spans="1:17">
      <c r="A11" s="36">
        <v>7</v>
      </c>
      <c r="B11" s="35" t="s">
        <v>25</v>
      </c>
      <c r="C11" s="36">
        <v>451</v>
      </c>
      <c r="D11" s="36">
        <v>2252</v>
      </c>
      <c r="E11" s="36">
        <v>132.30605</v>
      </c>
      <c r="F11" s="39">
        <f t="shared" si="0"/>
        <v>29.79532246</v>
      </c>
      <c r="G11" s="38">
        <v>4.191125</v>
      </c>
      <c r="H11" s="36">
        <v>4</v>
      </c>
      <c r="I11" s="36">
        <v>14</v>
      </c>
      <c r="J11" s="60">
        <v>3223.94231</v>
      </c>
      <c r="K11" s="64">
        <f t="shared" si="1"/>
        <v>4.513519234</v>
      </c>
      <c r="L11" s="36">
        <v>515</v>
      </c>
      <c r="M11" s="36">
        <v>206.14202</v>
      </c>
      <c r="N11" s="61">
        <f t="shared" si="2"/>
        <v>10.61631403</v>
      </c>
      <c r="O11" s="62">
        <f t="shared" si="3"/>
        <v>49.116280724</v>
      </c>
      <c r="Q11" s="73"/>
    </row>
    <row r="12" s="15" customFormat="1" ht="100" customHeight="1" spans="1:17">
      <c r="A12" s="36">
        <v>8</v>
      </c>
      <c r="B12" s="35" t="s">
        <v>26</v>
      </c>
      <c r="C12" s="36">
        <v>358</v>
      </c>
      <c r="D12" s="36">
        <v>1850</v>
      </c>
      <c r="E12" s="36">
        <v>132.30605</v>
      </c>
      <c r="F12" s="37">
        <f t="shared" si="0"/>
        <v>24.47661925</v>
      </c>
      <c r="G12" s="38">
        <v>4.191125</v>
      </c>
      <c r="H12" s="36">
        <v>2</v>
      </c>
      <c r="I12" s="36">
        <v>5</v>
      </c>
      <c r="J12" s="60">
        <v>3223.94231</v>
      </c>
      <c r="K12" s="65">
        <f t="shared" si="1"/>
        <v>1.611971155</v>
      </c>
      <c r="L12" s="36">
        <v>307</v>
      </c>
      <c r="M12" s="36">
        <v>206.14202</v>
      </c>
      <c r="N12" s="65">
        <f t="shared" si="2"/>
        <v>6.328560014</v>
      </c>
      <c r="O12" s="62">
        <f t="shared" si="3"/>
        <v>36.608275419</v>
      </c>
      <c r="Q12" s="73"/>
    </row>
    <row r="13" s="15" customFormat="1" ht="106" customHeight="1" spans="1:17">
      <c r="A13" s="40" t="s">
        <v>27</v>
      </c>
      <c r="B13" s="41"/>
      <c r="C13" s="42">
        <f>SUM(C5:C12)</f>
        <v>2647</v>
      </c>
      <c r="D13" s="42">
        <f>SUM(D5:D12)</f>
        <v>12671</v>
      </c>
      <c r="E13" s="36">
        <v>132.30605</v>
      </c>
      <c r="F13" s="37">
        <f>SUM(F5:F12)</f>
        <v>167.644995955</v>
      </c>
      <c r="G13" s="43">
        <f>SUM(G5:G12)</f>
        <v>33.529</v>
      </c>
      <c r="H13" s="42">
        <f>SUM(H5:H12)</f>
        <v>26</v>
      </c>
      <c r="I13" s="42">
        <f>SUM(I5:I12)</f>
        <v>104</v>
      </c>
      <c r="J13" s="60">
        <v>3223.94231</v>
      </c>
      <c r="K13" s="65">
        <f>SUM(K5:K12)</f>
        <v>33.529000024</v>
      </c>
      <c r="L13" s="42">
        <f>SUM(L5:L12)</f>
        <v>3253</v>
      </c>
      <c r="M13" s="36">
        <v>206.14202</v>
      </c>
      <c r="N13" s="65">
        <f>SUM(N5:N12)</f>
        <v>67.057999106</v>
      </c>
      <c r="O13" s="62">
        <f>SUM(O5:O12)</f>
        <v>301.760995085</v>
      </c>
      <c r="Q13" s="73">
        <f>F13+G13+K13+N13</f>
        <v>301.760995085</v>
      </c>
    </row>
    <row r="14" ht="79" customHeight="1" spans="1:15">
      <c r="A14" s="44" t="s">
        <v>28</v>
      </c>
      <c r="B14" s="45"/>
      <c r="C14" s="45"/>
      <c r="D14" s="45"/>
      <c r="E14" s="45"/>
      <c r="F14" s="46"/>
      <c r="G14" s="47"/>
      <c r="H14" s="45"/>
      <c r="I14" s="45"/>
      <c r="J14" s="66"/>
      <c r="K14" s="67"/>
      <c r="L14" s="45"/>
      <c r="M14" s="68"/>
      <c r="N14" s="69"/>
      <c r="O14" s="70"/>
    </row>
    <row r="15" spans="12:12">
      <c r="L15" s="71"/>
    </row>
    <row r="16" spans="5:6">
      <c r="E16" s="48"/>
      <c r="F16" s="49"/>
    </row>
    <row r="18" spans="8:8">
      <c r="H18" s="50"/>
    </row>
    <row r="19" spans="8:10">
      <c r="H19" s="51"/>
      <c r="J19" s="72"/>
    </row>
    <row r="20" spans="6:6">
      <c r="F20" s="49"/>
    </row>
    <row r="22" spans="5:8">
      <c r="E22" s="52"/>
      <c r="H22" s="53"/>
    </row>
    <row r="24" spans="8:8">
      <c r="H24" s="54"/>
    </row>
  </sheetData>
  <mergeCells count="9">
    <mergeCell ref="A2:O2"/>
    <mergeCell ref="C3:F3"/>
    <mergeCell ref="H3:K3"/>
    <mergeCell ref="L3:N3"/>
    <mergeCell ref="A13:B13"/>
    <mergeCell ref="A14:O14"/>
    <mergeCell ref="A3:A4"/>
    <mergeCell ref="B3:B4"/>
    <mergeCell ref="O3:O4"/>
  </mergeCells>
  <pageMargins left="0.118055555555556" right="0.0388888888888889" top="0.275" bottom="0.118055555555556" header="0.196527777777778" footer="0.0388888888888889"/>
  <pageSetup paperSize="9" scale="3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view="pageBreakPreview" zoomScaleNormal="100" workbookViewId="0">
      <selection activeCell="G5" sqref="G5"/>
    </sheetView>
  </sheetViews>
  <sheetFormatPr defaultColWidth="8.88888888888889" defaultRowHeight="14.4" outlineLevelCol="7"/>
  <cols>
    <col min="1" max="1" width="10.1111111111111" customWidth="1"/>
    <col min="2" max="2" width="28.5555555555556" customWidth="1"/>
    <col min="3" max="3" width="24.4444444444444" customWidth="1"/>
    <col min="4" max="4" width="35.8888888888889" customWidth="1"/>
    <col min="5" max="5" width="20" customWidth="1"/>
    <col min="6" max="6" width="17.4444444444444" customWidth="1"/>
    <col min="7" max="7" width="21.4444444444444" customWidth="1"/>
    <col min="8" max="8" width="15.7777777777778" customWidth="1"/>
  </cols>
  <sheetData>
    <row r="1" ht="48" customHeight="1" spans="1:8">
      <c r="A1" s="2" t="s">
        <v>29</v>
      </c>
      <c r="B1" s="2"/>
      <c r="C1" s="2"/>
      <c r="D1" s="2"/>
      <c r="E1" s="2"/>
      <c r="F1" s="2"/>
      <c r="G1" s="2"/>
      <c r="H1" s="2"/>
    </row>
    <row r="2" ht="67" customHeight="1" spans="1:8">
      <c r="A2" s="3" t="s">
        <v>2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3" t="s">
        <v>35</v>
      </c>
      <c r="H2" s="3" t="s">
        <v>36</v>
      </c>
    </row>
    <row r="3" s="1" customFormat="1" ht="45" customHeight="1" spans="1:8">
      <c r="A3" s="4">
        <v>1</v>
      </c>
      <c r="B3" s="4" t="s">
        <v>37</v>
      </c>
      <c r="C3" s="74" t="s">
        <v>38</v>
      </c>
      <c r="D3" s="5" t="s">
        <v>39</v>
      </c>
      <c r="E3" s="6">
        <v>27.254435812</v>
      </c>
      <c r="F3" s="5"/>
      <c r="G3" s="7"/>
      <c r="H3" s="8"/>
    </row>
    <row r="4" s="1" customFormat="1" ht="45" customHeight="1" spans="1:8">
      <c r="A4" s="4">
        <v>2</v>
      </c>
      <c r="B4" s="4" t="s">
        <v>40</v>
      </c>
      <c r="C4" s="74" t="s">
        <v>41</v>
      </c>
      <c r="D4" s="4" t="s">
        <v>42</v>
      </c>
      <c r="E4" s="6">
        <v>53.08392693</v>
      </c>
      <c r="F4" s="5"/>
      <c r="G4" s="7"/>
      <c r="H4" s="8"/>
    </row>
    <row r="5" s="1" customFormat="1" ht="45" customHeight="1" spans="1:8">
      <c r="A5" s="4">
        <v>3</v>
      </c>
      <c r="B5" s="4" t="s">
        <v>43</v>
      </c>
      <c r="C5" s="74" t="s">
        <v>44</v>
      </c>
      <c r="D5" s="5" t="s">
        <v>39</v>
      </c>
      <c r="E5" s="6">
        <v>34.110814168</v>
      </c>
      <c r="F5" s="5"/>
      <c r="G5" s="7"/>
      <c r="H5" s="8"/>
    </row>
    <row r="6" s="1" customFormat="1" ht="45" customHeight="1" spans="1:8">
      <c r="A6" s="4">
        <v>4</v>
      </c>
      <c r="B6" s="4" t="s">
        <v>45</v>
      </c>
      <c r="C6" s="4" t="s">
        <v>46</v>
      </c>
      <c r="D6" s="4" t="s">
        <v>47</v>
      </c>
      <c r="E6" s="6">
        <v>37.266808148</v>
      </c>
      <c r="F6" s="5"/>
      <c r="G6" s="7"/>
      <c r="H6" s="8"/>
    </row>
    <row r="7" s="1" customFormat="1" ht="45" customHeight="1" spans="1:8">
      <c r="A7" s="4">
        <v>5</v>
      </c>
      <c r="B7" s="4" t="s">
        <v>48</v>
      </c>
      <c r="C7" s="74" t="s">
        <v>49</v>
      </c>
      <c r="D7" s="4" t="s">
        <v>47</v>
      </c>
      <c r="E7" s="6">
        <v>29.536584913</v>
      </c>
      <c r="F7" s="5"/>
      <c r="G7" s="7"/>
      <c r="H7" s="8"/>
    </row>
    <row r="8" s="1" customFormat="1" ht="45" customHeight="1" spans="1:8">
      <c r="A8" s="4">
        <v>6</v>
      </c>
      <c r="B8" s="4" t="s">
        <v>50</v>
      </c>
      <c r="C8" s="74" t="s">
        <v>51</v>
      </c>
      <c r="D8" s="4" t="s">
        <v>47</v>
      </c>
      <c r="E8" s="6">
        <v>34.783868971</v>
      </c>
      <c r="F8" s="5"/>
      <c r="G8" s="7"/>
      <c r="H8" s="8"/>
    </row>
    <row r="9" s="1" customFormat="1" ht="45" customHeight="1" spans="1:8">
      <c r="A9" s="4">
        <v>7</v>
      </c>
      <c r="B9" s="4" t="s">
        <v>52</v>
      </c>
      <c r="C9" s="74" t="s">
        <v>53</v>
      </c>
      <c r="D9" s="4" t="s">
        <v>47</v>
      </c>
      <c r="E9" s="6">
        <v>49.116280724</v>
      </c>
      <c r="F9" s="5"/>
      <c r="G9" s="7"/>
      <c r="H9" s="8"/>
    </row>
    <row r="10" s="1" customFormat="1" ht="45" customHeight="1" spans="1:8">
      <c r="A10" s="4">
        <v>8</v>
      </c>
      <c r="B10" s="4" t="s">
        <v>54</v>
      </c>
      <c r="C10" s="74" t="s">
        <v>55</v>
      </c>
      <c r="D10" s="4" t="s">
        <v>47</v>
      </c>
      <c r="E10" s="6">
        <v>36.608275419</v>
      </c>
      <c r="F10" s="5"/>
      <c r="G10" s="7"/>
      <c r="H10" s="8"/>
    </row>
    <row r="11" ht="37" customHeight="1" spans="1:8">
      <c r="A11" s="9" t="s">
        <v>56</v>
      </c>
      <c r="B11" s="10"/>
      <c r="C11" s="10"/>
      <c r="D11" s="11"/>
      <c r="E11" s="6">
        <f>SUM(E3:E10)</f>
        <v>301.760995085</v>
      </c>
      <c r="F11" s="12"/>
      <c r="G11" s="12"/>
      <c r="H11" s="12"/>
    </row>
  </sheetData>
  <mergeCells count="2">
    <mergeCell ref="A1:H1"/>
    <mergeCell ref="A11:D11"/>
  </mergeCells>
  <pageMargins left="0.75" right="0.75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分配表</vt:lpstr>
      <vt:lpstr>账号统计表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WPS_1569903957</cp:lastModifiedBy>
  <dcterms:created xsi:type="dcterms:W3CDTF">2018-02-27T11:14:00Z</dcterms:created>
  <dcterms:modified xsi:type="dcterms:W3CDTF">2025-10-11T02:11:38Z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 linkTarget="0">
    <vt:lpwstr>14</vt:lpwstr>
  </property>
  <property fmtid="{D5CDD505-2E9C-101B-9397-08002B2CF9AE}" pid="4" name="ICV">
    <vt:lpwstr>61F742F72B4F481089B35F02BA6A6E5D_13</vt:lpwstr>
  </property>
  <property fmtid="{D5CDD505-2E9C-101B-9397-08002B2CF9AE}" pid="5" name="commondata">
    <vt:lpwstr>eyJoZGlkIjoiMmE2YmUzMmM1MTc2NGVmODVhNDE3Mzc5MTUxNTE2MTYifQ==</vt:lpwstr>
  </property>
  <property fmtid="{D5CDD505-2E9C-101B-9397-08002B2CF9AE}" pid="6" name="KSOReadingLayout">
    <vt:bool>true</vt:bool>
  </property>
</Properties>
</file>